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<sst xmlns="http://schemas.openxmlformats.org/spreadsheetml/2006/main" count="153" uniqueCount="78">
  <si>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</si>
  <si>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</si>
  <si>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район</t>
  </si>
  <si>
    <t xml:space="preserve">                                                                                                                    от 19 декабря 2024 года № 523</t>
  </si>
  <si>
    <t xml:space="preserve">Распределение бюджетных ассигнований по разделам и подразделам классификации расходов бюджетов на 2025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</si>
  <si>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</si>
  <si>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</si>
  <si>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</si>
  <si>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</si>
  <si>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</si>
  <si>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</si>
  <si>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</si>
  <si>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</si>
  <si>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</si>
  <si>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</si>
  <si>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</si>
  <si>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</si>
  <si>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</si>
  <si>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</si>
  <si>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</si>
  <si>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</si>
  <si>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</si>
  <si>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</si>
  <si>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</si>
  <si>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</si>
  <si>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</si>
  <si>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</si>
  <si>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</si>
  <si>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</si>
  <si>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</si>
  <si>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</si>
  <si>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</si>
  <si>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</si>
  <si>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</si>
  <si>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</si>
  <si>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</si>
  <si>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</si>
  <si>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</si>
  <si>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</si>
  <si>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</si>
  <si>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</si>
  <si>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</si>
  <si>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</si>
  <si>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</si>
  <si>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</si>
  <si>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</si>
  <si>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</si>
  <si>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</si>
  <si>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</si>
  <si>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</si>
  <si>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</si>
  <si>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</si>
  <si>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</si>
  <si>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</si>
  <si>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</si>
  <si>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</si>
  <si>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</si>
  <si>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</si>
  <si>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</si>
  <si>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</si>
  <si>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</si>
  <si>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</si>
  <si>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</si>
  <si>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</si>
  <si>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</si>
  <si>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</si>
  <si>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</si>
  <si>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</si>
  <si>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</si>
  <si>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</si>
  <si>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</si>
  <si>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</si>
  <si>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</si>
  <si>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</si>
  <si>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</si>
  <si>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</si>
  <si>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Межбюджетные трансферты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</si>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</sst>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2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6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65" colorId="64" zoomScale="95" zoomScaleNormal="100" zoomScalePageLayoutView="95" workbookViewId="0">
      <selection pane="topLeft" activeCell="A69" activeCellId="0" sqref="69:69"/>
    </sheetView>
  </sheetViews>
  <sheetFormatPr defaultColWidth="9.7421875" defaultRowHeight="13.8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/>
      <c r="B1" s="4"/>
      <c r="C1" s="4"/>
      <c r="D1" s="4"/>
      <c r="E1" s="5"/>
    </row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5" hidden="false" customHeight="false" outlineLevel="0" collapsed="false">
      <c r="A3" s="4" t="s">
        <v>1</v>
      </c>
      <c r="B3" s="4"/>
      <c r="C3" s="4"/>
      <c r="D3" s="4"/>
      <c r="E3" s="6"/>
    </row>
    <row r="4" customFormat="false" ht="15" hidden="false" customHeight="false" outlineLevel="0" collapsed="false">
      <c r="A4" s="4" t="s">
        <v>2</v>
      </c>
      <c r="B4" s="4"/>
      <c r="C4" s="4"/>
      <c r="D4" s="4"/>
      <c r="E4" s="6"/>
    </row>
    <row r="5" customFormat="false" ht="15" hidden="false" customHeight="false" outlineLevel="0" collapsed="false">
      <c r="A5" s="4" t="s">
        <v>3</v>
      </c>
      <c r="B5" s="4"/>
      <c r="C5" s="4"/>
      <c r="D5" s="4"/>
      <c r="E5" s="6"/>
    </row>
    <row r="8" customFormat="false" ht="46.5" hidden="false" customHeight="true" outlineLevel="0" collapsed="false">
      <c r="A8" s="7" t="s">
        <v>4</v>
      </c>
      <c r="B8" s="7"/>
      <c r="C8" s="7"/>
      <c r="D8" s="7"/>
    </row>
    <row r="9" customFormat="false" ht="13.8" hidden="false" customHeight="false" outlineLevel="0" collapsed="false">
      <c r="D9" s="8" t="s">
        <v>5</v>
      </c>
    </row>
    <row r="10" customFormat="false" ht="15" hidden="false" customHeight="true" outlineLevel="0" collapsed="false">
      <c r="A10" s="9" t="s">
        <v>6</v>
      </c>
      <c r="B10" s="10" t="s">
        <v>7</v>
      </c>
      <c r="C10" s="10" t="s">
        <v>8</v>
      </c>
      <c r="D10" s="11" t="s">
        <v>9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10</v>
      </c>
      <c r="B12" s="13"/>
      <c r="C12" s="13"/>
      <c r="D12" s="14" t="n">
        <f aca="false">D14+D23+D25+D29+D40+D47+D52+D57+D62+D64+D35+D50+D38</f>
        <v>4869773.7</v>
      </c>
    </row>
    <row r="13" customFormat="false" ht="18.85" hidden="false" customHeight="true" outlineLevel="0" collapsed="false">
      <c r="A13" s="15" t="s">
        <v>11</v>
      </c>
      <c r="B13" s="16"/>
      <c r="C13" s="16"/>
      <c r="D13" s="14"/>
    </row>
    <row r="14" customFormat="false" ht="21.2" hidden="false" customHeight="true" outlineLevel="0" collapsed="false">
      <c r="A14" s="12" t="s">
        <v>12</v>
      </c>
      <c r="B14" s="17" t="s">
        <v>13</v>
      </c>
      <c r="C14" s="17" t="s">
        <v>14</v>
      </c>
      <c r="D14" s="14" t="n">
        <f aca="false">D15+D16+D17+D18+D19+D20+D21+D22</f>
        <v>350727.1</v>
      </c>
    </row>
    <row r="15" customFormat="false" ht="19.6" hidden="false" customHeight="true" outlineLevel="0" collapsed="false">
      <c r="A15" s="15" t="s">
        <v>15</v>
      </c>
      <c r="B15" s="18" t="s">
        <v>13</v>
      </c>
      <c r="C15" s="18" t="s">
        <v>16</v>
      </c>
      <c r="D15" s="19" t="n">
        <v>2957.2</v>
      </c>
    </row>
    <row r="16" customFormat="false" ht="29.85" hidden="false" customHeight="true" outlineLevel="0" collapsed="false">
      <c r="A16" s="15" t="s">
        <v>17</v>
      </c>
      <c r="B16" s="20" t="s">
        <v>13</v>
      </c>
      <c r="C16" s="20" t="s">
        <v>18</v>
      </c>
      <c r="D16" s="19" t="n">
        <v>7158</v>
      </c>
    </row>
    <row r="17" customFormat="false" ht="28.25" hidden="false" customHeight="true" outlineLevel="0" collapsed="false">
      <c r="A17" s="21" t="s">
        <v>19</v>
      </c>
      <c r="B17" s="18" t="s">
        <v>13</v>
      </c>
      <c r="C17" s="18" t="s">
        <v>20</v>
      </c>
      <c r="D17" s="22" t="n">
        <v>156517.5</v>
      </c>
    </row>
    <row r="18" customFormat="false" ht="18.85" hidden="false" customHeight="true" outlineLevel="0" collapsed="false">
      <c r="A18" s="15" t="s">
        <v>21</v>
      </c>
      <c r="B18" s="18" t="s">
        <v>13</v>
      </c>
      <c r="C18" s="18" t="s">
        <v>22</v>
      </c>
      <c r="D18" s="22" t="n">
        <f aca="false">9.3+0.8</f>
        <v>10.1</v>
      </c>
    </row>
    <row r="19" customFormat="false" ht="32.2" hidden="false" customHeight="true" outlineLevel="0" collapsed="false">
      <c r="A19" s="15" t="s">
        <v>23</v>
      </c>
      <c r="B19" s="18" t="s">
        <v>13</v>
      </c>
      <c r="C19" s="18" t="s">
        <v>24</v>
      </c>
      <c r="D19" s="22" t="n">
        <f aca="false">47684.8</f>
        <v>47684.8</v>
      </c>
    </row>
    <row r="20" customFormat="false" ht="24.35" hidden="false" customHeight="true" outlineLevel="0" collapsed="false">
      <c r="A20" s="23" t="s">
        <v>25</v>
      </c>
      <c r="B20" s="18" t="s">
        <v>13</v>
      </c>
      <c r="C20" s="18" t="s">
        <v>26</v>
      </c>
      <c r="D20" s="22" t="n">
        <f aca="false">3800+3000</f>
        <v>6800</v>
      </c>
    </row>
    <row r="21" customFormat="false" ht="19.6" hidden="false" customHeight="true" outlineLevel="0" collapsed="false">
      <c r="A21" s="15" t="s">
        <v>27</v>
      </c>
      <c r="B21" s="18" t="s">
        <v>13</v>
      </c>
      <c r="C21" s="18" t="n">
        <v>11</v>
      </c>
      <c r="D21" s="22" t="n">
        <f aca="false">5000-1050+5000</f>
        <v>8950</v>
      </c>
    </row>
    <row r="22" customFormat="false" ht="19.6" hidden="false" customHeight="true" outlineLevel="0" collapsed="false">
      <c r="A22" s="15" t="s">
        <v>28</v>
      </c>
      <c r="B22" s="18" t="s">
        <v>13</v>
      </c>
      <c r="C22" s="18" t="n">
        <v>13</v>
      </c>
      <c r="D22" s="22" t="n">
        <f aca="false">120674.9-25.4</f>
        <v>120649.5</v>
      </c>
    </row>
    <row r="23" customFormat="false" ht="19.6" hidden="false" customHeight="true" outlineLevel="0" collapsed="false">
      <c r="A23" s="12" t="s">
        <v>29</v>
      </c>
      <c r="B23" s="17" t="s">
        <v>16</v>
      </c>
      <c r="C23" s="17" t="s">
        <v>14</v>
      </c>
      <c r="D23" s="14" t="n">
        <f aca="false">D24</f>
        <v>40.4</v>
      </c>
    </row>
    <row r="24" customFormat="false" ht="19.6" hidden="false" customHeight="true" outlineLevel="0" collapsed="false">
      <c r="A24" s="15" t="s">
        <v>30</v>
      </c>
      <c r="B24" s="18" t="s">
        <v>16</v>
      </c>
      <c r="C24" s="18" t="s">
        <v>20</v>
      </c>
      <c r="D24" s="22" t="n">
        <v>40.4</v>
      </c>
    </row>
    <row r="25" customFormat="false" ht="19.6" hidden="false" customHeight="true" outlineLevel="0" collapsed="false">
      <c r="A25" s="12" t="s">
        <v>31</v>
      </c>
      <c r="B25" s="17" t="s">
        <v>18</v>
      </c>
      <c r="C25" s="17" t="s">
        <v>14</v>
      </c>
      <c r="D25" s="14" t="n">
        <f aca="false">D26+D27+D28</f>
        <v>69630.3</v>
      </c>
    </row>
    <row r="26" customFormat="false" ht="20.4" hidden="false" customHeight="true" outlineLevel="0" collapsed="false">
      <c r="A26" s="15" t="s">
        <v>32</v>
      </c>
      <c r="B26" s="18" t="s">
        <v>18</v>
      </c>
      <c r="C26" s="18" t="s">
        <v>33</v>
      </c>
      <c r="D26" s="22" t="n">
        <v>500</v>
      </c>
    </row>
    <row r="27" customFormat="false" ht="29.85" hidden="false" customHeight="true" outlineLevel="0" collapsed="false">
      <c r="A27" s="15" t="s">
        <v>34</v>
      </c>
      <c r="B27" s="18" t="s">
        <v>18</v>
      </c>
      <c r="C27" s="18" t="s">
        <v>35</v>
      </c>
      <c r="D27" s="22" t="n">
        <f aca="false">59154.9+8486.4+1000</f>
        <v>68641.3</v>
      </c>
    </row>
    <row r="28" customFormat="false" ht="29.85" hidden="false" customHeight="true" outlineLevel="0" collapsed="false">
      <c r="A28" s="15" t="s">
        <v>36</v>
      </c>
      <c r="B28" s="18" t="s">
        <v>18</v>
      </c>
      <c r="C28" s="18" t="n">
        <v>14</v>
      </c>
      <c r="D28" s="22" t="n">
        <v>489</v>
      </c>
    </row>
    <row r="29" customFormat="false" ht="17.25" hidden="false" customHeight="true" outlineLevel="0" collapsed="false">
      <c r="A29" s="12" t="s">
        <v>37</v>
      </c>
      <c r="B29" s="17" t="s">
        <v>20</v>
      </c>
      <c r="C29" s="17" t="s">
        <v>14</v>
      </c>
      <c r="D29" s="14" t="n">
        <f aca="false">D30+D31+D32+D33+D34</f>
        <v>40854.2</v>
      </c>
    </row>
    <row r="30" customFormat="false" ht="17.25" hidden="false" customHeight="true" outlineLevel="0" collapsed="false">
      <c r="A30" s="15" t="s">
        <v>38</v>
      </c>
      <c r="B30" s="18" t="s">
        <v>20</v>
      </c>
      <c r="C30" s="18" t="s">
        <v>22</v>
      </c>
      <c r="D30" s="22" t="n">
        <v>9879.1</v>
      </c>
    </row>
    <row r="31" customFormat="false" ht="17.25" hidden="false" customHeight="true" outlineLevel="0" collapsed="false">
      <c r="A31" s="15" t="s">
        <v>39</v>
      </c>
      <c r="B31" s="18" t="s">
        <v>20</v>
      </c>
      <c r="C31" s="18" t="s">
        <v>40</v>
      </c>
      <c r="D31" s="22" t="n">
        <v>6477.8</v>
      </c>
    </row>
    <row r="32" customFormat="false" ht="17.25" hidden="false" customHeight="true" outlineLevel="0" collapsed="false">
      <c r="A32" s="15" t="s">
        <v>41</v>
      </c>
      <c r="B32" s="18" t="s">
        <v>20</v>
      </c>
      <c r="C32" s="18" t="s">
        <v>33</v>
      </c>
      <c r="D32" s="22" t="n">
        <f aca="false">3931+2371.1</f>
        <v>6302.1</v>
      </c>
    </row>
    <row r="33" customFormat="false" ht="17.25" hidden="false" customHeight="true" outlineLevel="0" collapsed="false">
      <c r="A33" s="15" t="s">
        <v>42</v>
      </c>
      <c r="B33" s="18" t="s">
        <v>20</v>
      </c>
      <c r="C33" s="18" t="n">
        <v>10</v>
      </c>
      <c r="D33" s="22" t="n">
        <f aca="false">10991.7+141</f>
        <v>11132.7</v>
      </c>
    </row>
    <row r="34" customFormat="false" ht="17.25" hidden="false" customHeight="true" outlineLevel="0" collapsed="false">
      <c r="A34" s="15" t="s">
        <v>43</v>
      </c>
      <c r="B34" s="18" t="s">
        <v>20</v>
      </c>
      <c r="C34" s="18" t="n">
        <v>12</v>
      </c>
      <c r="D34" s="22" t="n">
        <f aca="false">19388.4-12325.9</f>
        <v>7062.5</v>
      </c>
    </row>
    <row r="35" customFormat="false" ht="19.6" hidden="false" customHeight="true" outlineLevel="0" collapsed="false">
      <c r="A35" s="12" t="s">
        <v>44</v>
      </c>
      <c r="B35" s="17" t="s">
        <v>22</v>
      </c>
      <c r="C35" s="17" t="s">
        <v>14</v>
      </c>
      <c r="D35" s="14" t="n">
        <f aca="false">D37+D36</f>
        <v>227677.5</v>
      </c>
    </row>
    <row r="36" customFormat="false" ht="19.6" hidden="false" customHeight="true" outlineLevel="0" collapsed="false">
      <c r="A36" s="15" t="s">
        <v>45</v>
      </c>
      <c r="B36" s="18" t="s">
        <v>22</v>
      </c>
      <c r="C36" s="18" t="s">
        <v>16</v>
      </c>
      <c r="D36" s="22" t="n">
        <f aca="false">223446.4+525</f>
        <v>223971.4</v>
      </c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4"/>
      <c r="LA36" s="24"/>
      <c r="LB36" s="24"/>
      <c r="LC36" s="24"/>
      <c r="LD36" s="24"/>
      <c r="LE36" s="24"/>
      <c r="LF36" s="24"/>
      <c r="LG36" s="24"/>
      <c r="LH36" s="24"/>
      <c r="LI36" s="24"/>
      <c r="LJ36" s="24"/>
      <c r="LK36" s="24"/>
      <c r="LL36" s="24"/>
      <c r="LM36" s="24"/>
      <c r="LN36" s="24"/>
      <c r="LO36" s="24"/>
      <c r="LP36" s="24"/>
      <c r="LQ36" s="24"/>
      <c r="LR36" s="24"/>
      <c r="LS36" s="24"/>
      <c r="LT36" s="24"/>
      <c r="LU36" s="24"/>
      <c r="LV36" s="24"/>
      <c r="LW36" s="24"/>
      <c r="LX36" s="24"/>
      <c r="LY36" s="24"/>
      <c r="LZ36" s="24"/>
      <c r="MA36" s="24"/>
      <c r="MB36" s="24"/>
      <c r="MC36" s="24"/>
      <c r="MD36" s="24"/>
      <c r="ME36" s="24"/>
      <c r="MF36" s="24"/>
      <c r="MG36" s="24"/>
      <c r="MH36" s="24"/>
      <c r="MI36" s="24"/>
      <c r="MJ36" s="24"/>
      <c r="MK36" s="24"/>
      <c r="ML36" s="24"/>
      <c r="MM36" s="24"/>
      <c r="MN36" s="24"/>
      <c r="MO36" s="24"/>
      <c r="MP36" s="24"/>
      <c r="MQ36" s="24"/>
      <c r="MR36" s="24"/>
      <c r="MS36" s="24"/>
      <c r="MT36" s="24"/>
      <c r="MU36" s="24"/>
      <c r="MV36" s="24"/>
      <c r="MW36" s="24"/>
      <c r="MX36" s="24"/>
      <c r="MY36" s="24"/>
      <c r="MZ36" s="24"/>
      <c r="NA36" s="24"/>
      <c r="NB36" s="24"/>
      <c r="NC36" s="24"/>
      <c r="ND36" s="24"/>
      <c r="NE36" s="24"/>
      <c r="NF36" s="24"/>
      <c r="NG36" s="24"/>
      <c r="NH36" s="24"/>
      <c r="NI36" s="24"/>
      <c r="NJ36" s="24"/>
      <c r="NK36" s="24"/>
      <c r="NL36" s="24"/>
      <c r="NM36" s="24"/>
      <c r="NN36" s="24"/>
      <c r="NO36" s="24"/>
      <c r="NP36" s="24"/>
      <c r="NQ36" s="24"/>
      <c r="NR36" s="24"/>
      <c r="NS36" s="24"/>
      <c r="NT36" s="24"/>
      <c r="NU36" s="24"/>
      <c r="NV36" s="24"/>
      <c r="NW36" s="24"/>
      <c r="NX36" s="24"/>
      <c r="NY36" s="24"/>
      <c r="NZ36" s="24"/>
      <c r="OA36" s="24"/>
      <c r="OB36" s="24"/>
      <c r="OC36" s="24"/>
      <c r="OD36" s="24"/>
      <c r="OE36" s="24"/>
      <c r="OF36" s="24"/>
      <c r="OG36" s="24"/>
      <c r="OH36" s="24"/>
      <c r="OI36" s="24"/>
      <c r="OJ36" s="24"/>
      <c r="OK36" s="24"/>
      <c r="OL36" s="24"/>
      <c r="OM36" s="24"/>
      <c r="ON36" s="24"/>
      <c r="OO36" s="24"/>
      <c r="OP36" s="24"/>
      <c r="OQ36" s="24"/>
      <c r="OR36" s="24"/>
      <c r="OS36" s="24"/>
      <c r="OT36" s="24"/>
      <c r="OU36" s="24"/>
      <c r="OV36" s="24"/>
      <c r="OW36" s="24"/>
      <c r="OX36" s="24"/>
      <c r="OY36" s="24"/>
      <c r="OZ36" s="24"/>
      <c r="PA36" s="24"/>
      <c r="PB36" s="24"/>
      <c r="PC36" s="24"/>
      <c r="PD36" s="24"/>
      <c r="PE36" s="24"/>
      <c r="PF36" s="24"/>
      <c r="PG36" s="24"/>
      <c r="PH36" s="24"/>
      <c r="PI36" s="24"/>
      <c r="PJ36" s="24"/>
      <c r="PK36" s="24"/>
      <c r="PL36" s="24"/>
      <c r="PM36" s="24"/>
      <c r="PN36" s="24"/>
      <c r="PO36" s="24"/>
      <c r="PP36" s="24"/>
      <c r="PQ36" s="24"/>
      <c r="PR36" s="24"/>
      <c r="PS36" s="24"/>
      <c r="PT36" s="24"/>
      <c r="PU36" s="24"/>
      <c r="PV36" s="24"/>
      <c r="PW36" s="24"/>
      <c r="PX36" s="24"/>
      <c r="PY36" s="24"/>
      <c r="PZ36" s="24"/>
      <c r="QA36" s="24"/>
      <c r="QB36" s="24"/>
      <c r="QC36" s="24"/>
      <c r="QD36" s="24"/>
      <c r="QE36" s="24"/>
      <c r="QF36" s="24"/>
      <c r="QG36" s="24"/>
      <c r="QH36" s="24"/>
      <c r="QI36" s="24"/>
      <c r="QJ36" s="24"/>
      <c r="QK36" s="24"/>
      <c r="QL36" s="24"/>
      <c r="QM36" s="24"/>
      <c r="QN36" s="24"/>
      <c r="QO36" s="24"/>
      <c r="QP36" s="24"/>
      <c r="QQ36" s="24"/>
      <c r="QR36" s="24"/>
      <c r="QS36" s="24"/>
      <c r="QT36" s="24"/>
      <c r="QU36" s="24"/>
      <c r="QV36" s="24"/>
      <c r="QW36" s="24"/>
      <c r="QX36" s="24"/>
      <c r="QY36" s="24"/>
      <c r="QZ36" s="24"/>
      <c r="RA36" s="24"/>
      <c r="RB36" s="24"/>
      <c r="RC36" s="24"/>
      <c r="RD36" s="24"/>
      <c r="RE36" s="24"/>
      <c r="RF36" s="24"/>
      <c r="RG36" s="24"/>
      <c r="RH36" s="24"/>
      <c r="RI36" s="24"/>
      <c r="RJ36" s="24"/>
      <c r="RK36" s="24"/>
      <c r="RL36" s="24"/>
      <c r="RM36" s="24"/>
      <c r="RN36" s="24"/>
      <c r="RO36" s="24"/>
      <c r="RP36" s="24"/>
      <c r="RQ36" s="24"/>
      <c r="RR36" s="24"/>
      <c r="RS36" s="24"/>
      <c r="RT36" s="24"/>
      <c r="RU36" s="24"/>
      <c r="RV36" s="24"/>
      <c r="RW36" s="24"/>
      <c r="RX36" s="24"/>
      <c r="RY36" s="24"/>
      <c r="RZ36" s="24"/>
      <c r="SA36" s="24"/>
      <c r="SB36" s="24"/>
      <c r="SC36" s="24"/>
      <c r="SD36" s="24"/>
      <c r="SE36" s="24"/>
      <c r="SF36" s="24"/>
      <c r="SG36" s="24"/>
      <c r="SH36" s="24"/>
      <c r="SI36" s="24"/>
      <c r="SJ36" s="24"/>
      <c r="SK36" s="24"/>
      <c r="SL36" s="24"/>
      <c r="SM36" s="24"/>
      <c r="SN36" s="24"/>
      <c r="SO36" s="24"/>
      <c r="SP36" s="24"/>
      <c r="SQ36" s="24"/>
      <c r="SR36" s="24"/>
      <c r="SS36" s="24"/>
      <c r="ST36" s="24"/>
      <c r="SU36" s="24"/>
      <c r="SV36" s="24"/>
      <c r="SW36" s="24"/>
      <c r="SX36" s="24"/>
      <c r="SY36" s="24"/>
      <c r="SZ36" s="24"/>
      <c r="TA36" s="24"/>
      <c r="TB36" s="24"/>
      <c r="TC36" s="24"/>
      <c r="TD36" s="24"/>
      <c r="TE36" s="24"/>
      <c r="TF36" s="24"/>
      <c r="TG36" s="24"/>
      <c r="TH36" s="24"/>
      <c r="TI36" s="24"/>
      <c r="TJ36" s="24"/>
      <c r="TK36" s="24"/>
      <c r="TL36" s="24"/>
      <c r="TM36" s="24"/>
      <c r="TN36" s="24"/>
      <c r="TO36" s="24"/>
      <c r="TP36" s="24"/>
      <c r="TQ36" s="24"/>
      <c r="TR36" s="24"/>
      <c r="TS36" s="24"/>
      <c r="TT36" s="24"/>
      <c r="TU36" s="24"/>
      <c r="TV36" s="24"/>
      <c r="TW36" s="24"/>
      <c r="TX36" s="24"/>
      <c r="TY36" s="24"/>
      <c r="TZ36" s="24"/>
      <c r="UA36" s="24"/>
      <c r="UB36" s="24"/>
      <c r="UC36" s="24"/>
      <c r="UD36" s="24"/>
      <c r="UE36" s="24"/>
      <c r="UF36" s="24"/>
      <c r="UG36" s="24"/>
      <c r="UH36" s="24"/>
      <c r="UI36" s="24"/>
      <c r="UJ36" s="24"/>
      <c r="UK36" s="24"/>
      <c r="UL36" s="24"/>
      <c r="UM36" s="24"/>
      <c r="UN36" s="24"/>
      <c r="UO36" s="24"/>
      <c r="UP36" s="24"/>
      <c r="UQ36" s="24"/>
      <c r="UR36" s="24"/>
      <c r="US36" s="24"/>
      <c r="UT36" s="24"/>
      <c r="UU36" s="24"/>
      <c r="UV36" s="24"/>
      <c r="UW36" s="24"/>
      <c r="UX36" s="24"/>
      <c r="UY36" s="24"/>
      <c r="UZ36" s="24"/>
      <c r="VA36" s="24"/>
      <c r="VB36" s="24"/>
      <c r="VC36" s="24"/>
      <c r="VD36" s="24"/>
      <c r="VE36" s="24"/>
      <c r="VF36" s="24"/>
      <c r="VG36" s="24"/>
      <c r="VH36" s="24"/>
      <c r="VI36" s="24"/>
      <c r="VJ36" s="24"/>
      <c r="VK36" s="24"/>
      <c r="VL36" s="24"/>
      <c r="VM36" s="24"/>
      <c r="VN36" s="24"/>
      <c r="VO36" s="24"/>
      <c r="VP36" s="24"/>
      <c r="VQ36" s="24"/>
      <c r="VR36" s="24"/>
      <c r="VS36" s="24"/>
      <c r="VT36" s="24"/>
      <c r="VU36" s="24"/>
      <c r="VV36" s="24"/>
      <c r="VW36" s="24"/>
      <c r="VX36" s="24"/>
      <c r="VY36" s="24"/>
      <c r="VZ36" s="24"/>
      <c r="WA36" s="24"/>
      <c r="WB36" s="24"/>
      <c r="WC36" s="24"/>
      <c r="WD36" s="24"/>
      <c r="WE36" s="24"/>
      <c r="WF36" s="24"/>
      <c r="WG36" s="24"/>
      <c r="WH36" s="24"/>
      <c r="WI36" s="24"/>
      <c r="WJ36" s="24"/>
      <c r="WK36" s="24"/>
      <c r="WL36" s="24"/>
      <c r="WM36" s="24"/>
      <c r="WN36" s="24"/>
      <c r="WO36" s="24"/>
      <c r="WP36" s="24"/>
      <c r="WQ36" s="24"/>
      <c r="WR36" s="24"/>
      <c r="WS36" s="24"/>
      <c r="WT36" s="24"/>
      <c r="WU36" s="24"/>
      <c r="WV36" s="24"/>
      <c r="WW36" s="24"/>
      <c r="WX36" s="24"/>
      <c r="WY36" s="24"/>
      <c r="WZ36" s="24"/>
      <c r="XA36" s="24"/>
      <c r="XB36" s="24"/>
      <c r="XC36" s="24"/>
      <c r="XD36" s="24"/>
      <c r="XE36" s="24"/>
      <c r="XF36" s="24"/>
      <c r="XG36" s="24"/>
      <c r="XH36" s="24"/>
      <c r="XI36" s="24"/>
      <c r="XJ36" s="24"/>
      <c r="XK36" s="24"/>
      <c r="XL36" s="24"/>
      <c r="XM36" s="24"/>
      <c r="XN36" s="24"/>
      <c r="XO36" s="24"/>
      <c r="XP36" s="24"/>
      <c r="XQ36" s="24"/>
      <c r="XR36" s="24"/>
      <c r="XS36" s="24"/>
      <c r="XT36" s="24"/>
      <c r="XU36" s="24"/>
      <c r="XV36" s="24"/>
      <c r="XW36" s="24"/>
      <c r="XX36" s="24"/>
      <c r="XY36" s="24"/>
      <c r="XZ36" s="24"/>
      <c r="YA36" s="24"/>
      <c r="YB36" s="24"/>
      <c r="YC36" s="24"/>
      <c r="YD36" s="24"/>
      <c r="YE36" s="24"/>
      <c r="YF36" s="24"/>
      <c r="YG36" s="24"/>
      <c r="YH36" s="24"/>
      <c r="YI36" s="24"/>
      <c r="YJ36" s="24"/>
      <c r="YK36" s="24"/>
      <c r="YL36" s="24"/>
      <c r="YM36" s="24"/>
      <c r="YN36" s="24"/>
      <c r="YO36" s="24"/>
      <c r="YP36" s="24"/>
      <c r="YQ36" s="24"/>
      <c r="YR36" s="24"/>
      <c r="YS36" s="24"/>
      <c r="YT36" s="24"/>
      <c r="YU36" s="24"/>
      <c r="YV36" s="24"/>
      <c r="YW36" s="24"/>
      <c r="YX36" s="24"/>
      <c r="YY36" s="24"/>
      <c r="YZ36" s="24"/>
      <c r="ZA36" s="24"/>
      <c r="ZB36" s="24"/>
      <c r="ZC36" s="24"/>
      <c r="ZD36" s="24"/>
      <c r="ZE36" s="24"/>
      <c r="ZF36" s="24"/>
      <c r="ZG36" s="24"/>
      <c r="ZH36" s="24"/>
      <c r="ZI36" s="24"/>
      <c r="ZJ36" s="24"/>
      <c r="ZK36" s="24"/>
      <c r="ZL36" s="24"/>
      <c r="ZM36" s="24"/>
      <c r="ZN36" s="24"/>
      <c r="ZO36" s="24"/>
      <c r="ZP36" s="24"/>
      <c r="ZQ36" s="24"/>
      <c r="ZR36" s="24"/>
      <c r="ZS36" s="24"/>
      <c r="ZT36" s="24"/>
      <c r="ZU36" s="24"/>
      <c r="ZV36" s="24"/>
      <c r="ZW36" s="24"/>
      <c r="ZX36" s="24"/>
      <c r="ZY36" s="24"/>
      <c r="ZZ36" s="24"/>
      <c r="AAA36" s="24"/>
      <c r="AAB36" s="24"/>
      <c r="AAC36" s="24"/>
      <c r="AAD36" s="24"/>
      <c r="AAE36" s="24"/>
      <c r="AAF36" s="24"/>
      <c r="AAG36" s="24"/>
      <c r="AAH36" s="24"/>
      <c r="AAI36" s="24"/>
      <c r="AAJ36" s="24"/>
      <c r="AAK36" s="24"/>
      <c r="AAL36" s="24"/>
      <c r="AAM36" s="24"/>
      <c r="AAN36" s="24"/>
      <c r="AAO36" s="24"/>
      <c r="AAP36" s="24"/>
      <c r="AAQ36" s="24"/>
      <c r="AAR36" s="24"/>
      <c r="AAS36" s="24"/>
      <c r="AAT36" s="24"/>
      <c r="AAU36" s="24"/>
      <c r="AAV36" s="24"/>
      <c r="AAW36" s="24"/>
      <c r="AAX36" s="24"/>
      <c r="AAY36" s="24"/>
      <c r="AAZ36" s="24"/>
      <c r="ABA36" s="24"/>
      <c r="ABB36" s="24"/>
      <c r="ABC36" s="24"/>
      <c r="ABD36" s="24"/>
      <c r="ABE36" s="24"/>
      <c r="ABF36" s="24"/>
      <c r="ABG36" s="24"/>
      <c r="ABH36" s="24"/>
      <c r="ABI36" s="24"/>
      <c r="ABJ36" s="24"/>
      <c r="ABK36" s="24"/>
      <c r="ABL36" s="24"/>
      <c r="ABM36" s="24"/>
      <c r="ABN36" s="24"/>
      <c r="ABO36" s="24"/>
      <c r="ABP36" s="24"/>
      <c r="ABQ36" s="24"/>
      <c r="ABR36" s="24"/>
      <c r="ABS36" s="24"/>
      <c r="ABT36" s="24"/>
      <c r="ABU36" s="24"/>
      <c r="ABV36" s="24"/>
      <c r="ABW36" s="24"/>
      <c r="ABX36" s="24"/>
      <c r="ABY36" s="24"/>
      <c r="ABZ36" s="24"/>
      <c r="ACA36" s="24"/>
      <c r="ACB36" s="24"/>
      <c r="ACC36" s="24"/>
      <c r="ACD36" s="24"/>
      <c r="ACE36" s="24"/>
      <c r="ACF36" s="24"/>
      <c r="ACG36" s="24"/>
      <c r="ACH36" s="24"/>
      <c r="ACI36" s="24"/>
      <c r="ACJ36" s="24"/>
      <c r="ACK36" s="24"/>
      <c r="ACL36" s="24"/>
      <c r="ACM36" s="24"/>
      <c r="ACN36" s="24"/>
      <c r="ACO36" s="24"/>
      <c r="ACP36" s="24"/>
      <c r="ACQ36" s="24"/>
      <c r="ACR36" s="24"/>
      <c r="ACS36" s="24"/>
      <c r="ACT36" s="24"/>
      <c r="ACU36" s="24"/>
      <c r="ACV36" s="24"/>
      <c r="ACW36" s="24"/>
      <c r="ACX36" s="24"/>
      <c r="ACY36" s="24"/>
      <c r="ACZ36" s="24"/>
      <c r="ADA36" s="24"/>
      <c r="ADB36" s="24"/>
      <c r="ADC36" s="24"/>
      <c r="ADD36" s="24"/>
      <c r="ADE36" s="24"/>
      <c r="ADF36" s="24"/>
      <c r="ADG36" s="24"/>
      <c r="ADH36" s="24"/>
      <c r="ADI36" s="24"/>
      <c r="ADJ36" s="24"/>
      <c r="ADK36" s="24"/>
      <c r="ADL36" s="24"/>
      <c r="ADM36" s="24"/>
      <c r="ADN36" s="24"/>
      <c r="ADO36" s="24"/>
      <c r="ADP36" s="24"/>
      <c r="ADQ36" s="24"/>
      <c r="ADR36" s="24"/>
      <c r="ADS36" s="24"/>
      <c r="ADT36" s="24"/>
      <c r="ADU36" s="24"/>
      <c r="ADV36" s="24"/>
      <c r="ADW36" s="24"/>
      <c r="ADX36" s="24"/>
      <c r="ADY36" s="24"/>
      <c r="ADZ36" s="24"/>
      <c r="AEA36" s="24"/>
      <c r="AEB36" s="24"/>
      <c r="AEC36" s="24"/>
      <c r="AED36" s="24"/>
      <c r="AEE36" s="24"/>
      <c r="AEF36" s="24"/>
      <c r="AEG36" s="24"/>
      <c r="AEH36" s="24"/>
      <c r="AEI36" s="24"/>
      <c r="AEJ36" s="24"/>
      <c r="AEK36" s="24"/>
      <c r="AEL36" s="24"/>
      <c r="AEM36" s="24"/>
      <c r="AEN36" s="24"/>
      <c r="AEO36" s="24"/>
      <c r="AEP36" s="24"/>
      <c r="AEQ36" s="24"/>
      <c r="AER36" s="24"/>
      <c r="AES36" s="24"/>
      <c r="AET36" s="24"/>
      <c r="AEU36" s="24"/>
      <c r="AEV36" s="24"/>
      <c r="AEW36" s="24"/>
      <c r="AEX36" s="24"/>
      <c r="AEY36" s="24"/>
      <c r="AEZ36" s="24"/>
      <c r="AFA36" s="24"/>
      <c r="AFB36" s="24"/>
      <c r="AFC36" s="24"/>
      <c r="AFD36" s="24"/>
      <c r="AFE36" s="24"/>
      <c r="AFF36" s="24"/>
      <c r="AFG36" s="24"/>
      <c r="AFH36" s="24"/>
      <c r="AFI36" s="24"/>
      <c r="AFJ36" s="24"/>
      <c r="AFK36" s="24"/>
      <c r="AFL36" s="24"/>
      <c r="AFM36" s="24"/>
      <c r="AFN36" s="24"/>
      <c r="AFO36" s="24"/>
      <c r="AFP36" s="24"/>
      <c r="AFQ36" s="24"/>
      <c r="AFR36" s="24"/>
      <c r="AFS36" s="24"/>
      <c r="AFT36" s="24"/>
      <c r="AFU36" s="24"/>
      <c r="AFV36" s="24"/>
      <c r="AFW36" s="24"/>
      <c r="AFX36" s="24"/>
      <c r="AFY36" s="24"/>
      <c r="AFZ36" s="24"/>
      <c r="AGA36" s="24"/>
      <c r="AGB36" s="24"/>
      <c r="AGC36" s="24"/>
      <c r="AGD36" s="24"/>
      <c r="AGE36" s="24"/>
      <c r="AGF36" s="24"/>
      <c r="AGG36" s="24"/>
      <c r="AGH36" s="24"/>
      <c r="AGI36" s="24"/>
      <c r="AGJ36" s="24"/>
      <c r="AGK36" s="24"/>
      <c r="AGL36" s="24"/>
      <c r="AGM36" s="24"/>
      <c r="AGN36" s="24"/>
      <c r="AGO36" s="24"/>
      <c r="AGP36" s="24"/>
      <c r="AGQ36" s="24"/>
      <c r="AGR36" s="24"/>
      <c r="AGS36" s="24"/>
      <c r="AGT36" s="24"/>
      <c r="AGU36" s="24"/>
      <c r="AGV36" s="24"/>
      <c r="AGW36" s="24"/>
      <c r="AGX36" s="24"/>
      <c r="AGY36" s="24"/>
      <c r="AGZ36" s="24"/>
      <c r="AHA36" s="24"/>
      <c r="AHB36" s="24"/>
      <c r="AHC36" s="24"/>
      <c r="AHD36" s="24"/>
      <c r="AHE36" s="24"/>
      <c r="AHF36" s="24"/>
      <c r="AHG36" s="24"/>
      <c r="AHH36" s="24"/>
      <c r="AHI36" s="24"/>
      <c r="AHJ36" s="24"/>
      <c r="AHK36" s="24"/>
      <c r="AHL36" s="24"/>
      <c r="AHM36" s="24"/>
      <c r="AHN36" s="24"/>
      <c r="AHO36" s="24"/>
      <c r="AHP36" s="24"/>
      <c r="AHQ36" s="24"/>
      <c r="AHR36" s="24"/>
      <c r="AHS36" s="24"/>
      <c r="AHT36" s="24"/>
      <c r="AHU36" s="24"/>
      <c r="AHV36" s="24"/>
      <c r="AHW36" s="24"/>
      <c r="AHX36" s="24"/>
      <c r="AHY36" s="24"/>
      <c r="AHZ36" s="24"/>
      <c r="AIA36" s="24"/>
      <c r="AIB36" s="24"/>
      <c r="AIC36" s="24"/>
      <c r="AID36" s="24"/>
      <c r="AIE36" s="24"/>
      <c r="AIF36" s="24"/>
      <c r="AIG36" s="24"/>
      <c r="AIH36" s="24"/>
      <c r="AII36" s="24"/>
      <c r="AIJ36" s="24"/>
      <c r="AIK36" s="24"/>
      <c r="AIL36" s="24"/>
      <c r="AIM36" s="24"/>
      <c r="AIN36" s="24"/>
      <c r="AIO36" s="24"/>
      <c r="AIP36" s="24"/>
      <c r="AIQ36" s="24"/>
      <c r="AIR36" s="24"/>
      <c r="AIS36" s="24"/>
      <c r="AIT36" s="24"/>
      <c r="AIU36" s="24"/>
      <c r="AIV36" s="24"/>
      <c r="AIW36" s="24"/>
      <c r="AIX36" s="24"/>
      <c r="AIY36" s="24"/>
      <c r="AIZ36" s="24"/>
      <c r="AJA36" s="24"/>
      <c r="AJB36" s="24"/>
      <c r="AJC36" s="24"/>
      <c r="AJD36" s="24"/>
      <c r="AJE36" s="24"/>
      <c r="AJF36" s="24"/>
      <c r="AJG36" s="24"/>
      <c r="AJH36" s="24"/>
      <c r="AJI36" s="24"/>
      <c r="AJJ36" s="24"/>
      <c r="AJK36" s="24"/>
      <c r="AJL36" s="24"/>
      <c r="AJM36" s="24"/>
      <c r="AJN36" s="24"/>
      <c r="AJO36" s="24"/>
      <c r="AJP36" s="24"/>
      <c r="AJQ36" s="24"/>
      <c r="AJR36" s="24"/>
      <c r="AJS36" s="24"/>
      <c r="AJT36" s="24"/>
      <c r="AJU36" s="24"/>
      <c r="AJV36" s="24"/>
      <c r="AJW36" s="24"/>
      <c r="AJX36" s="24"/>
      <c r="AJY36" s="24"/>
      <c r="AJZ36" s="24"/>
      <c r="AKA36" s="24"/>
      <c r="AKB36" s="24"/>
      <c r="AKC36" s="24"/>
      <c r="AKD36" s="24"/>
      <c r="AKE36" s="24"/>
      <c r="AKF36" s="24"/>
      <c r="AKG36" s="24"/>
      <c r="AKH36" s="24"/>
      <c r="AKI36" s="24"/>
      <c r="AKJ36" s="24"/>
      <c r="AKK36" s="24"/>
      <c r="AKL36" s="24"/>
      <c r="AKM36" s="24"/>
      <c r="AKN36" s="24"/>
      <c r="AKO36" s="24"/>
      <c r="AKP36" s="24"/>
      <c r="AKQ36" s="24"/>
      <c r="AKR36" s="24"/>
      <c r="AKS36" s="24"/>
      <c r="AKT36" s="24"/>
      <c r="AKU36" s="24"/>
      <c r="AKV36" s="24"/>
      <c r="AKW36" s="24"/>
      <c r="AKX36" s="24"/>
      <c r="AKY36" s="24"/>
      <c r="AKZ36" s="24"/>
      <c r="ALA36" s="24"/>
      <c r="ALB36" s="24"/>
      <c r="ALC36" s="24"/>
      <c r="ALD36" s="24"/>
      <c r="ALE36" s="24"/>
      <c r="ALF36" s="24"/>
      <c r="ALG36" s="24"/>
      <c r="ALH36" s="24"/>
      <c r="ALI36" s="24"/>
      <c r="ALJ36" s="24"/>
      <c r="ALK36" s="24"/>
      <c r="ALL36" s="24"/>
      <c r="ALM36" s="24"/>
      <c r="ALN36" s="24"/>
      <c r="ALO36" s="24"/>
      <c r="ALP36" s="24"/>
      <c r="ALQ36" s="24"/>
      <c r="ALR36" s="24"/>
      <c r="ALS36" s="24"/>
      <c r="ALT36" s="24"/>
      <c r="ALU36" s="24"/>
      <c r="ALV36" s="24"/>
      <c r="ALW36" s="24"/>
      <c r="ALX36" s="24"/>
      <c r="ALY36" s="24"/>
      <c r="ALZ36" s="24"/>
      <c r="AMA36" s="24"/>
      <c r="AMB36" s="24"/>
      <c r="AMC36" s="24"/>
      <c r="AMD36" s="24"/>
      <c r="AME36" s="24"/>
      <c r="AMF36" s="24"/>
      <c r="AMG36" s="24"/>
      <c r="AMH36" s="24"/>
      <c r="AMI36" s="24"/>
      <c r="AMJ36" s="24"/>
    </row>
    <row r="37" customFormat="false" ht="19.6" hidden="false" customHeight="true" outlineLevel="0" collapsed="false">
      <c r="A37" s="15" t="s">
        <v>46</v>
      </c>
      <c r="B37" s="18" t="s">
        <v>22</v>
      </c>
      <c r="C37" s="18" t="s">
        <v>18</v>
      </c>
      <c r="D37" s="22" t="n">
        <v>3706.1</v>
      </c>
    </row>
    <row r="38" customFormat="false" ht="19.6" hidden="false" customHeight="true" outlineLevel="0" collapsed="false">
      <c r="A38" s="12" t="s">
        <v>47</v>
      </c>
      <c r="B38" s="17" t="s">
        <v>24</v>
      </c>
      <c r="C38" s="17" t="s">
        <v>14</v>
      </c>
      <c r="D38" s="14" t="n">
        <f aca="false">D39</f>
        <v>5520.9</v>
      </c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  <c r="IX38" s="25"/>
      <c r="IY38" s="25"/>
      <c r="IZ38" s="25"/>
      <c r="JA38" s="25"/>
      <c r="JB38" s="25"/>
      <c r="JC38" s="25"/>
      <c r="JD38" s="25"/>
      <c r="JE38" s="25"/>
      <c r="JF38" s="25"/>
      <c r="JG38" s="25"/>
      <c r="JH38" s="25"/>
      <c r="JI38" s="25"/>
      <c r="JJ38" s="25"/>
      <c r="JK38" s="25"/>
      <c r="JL38" s="25"/>
      <c r="JM38" s="25"/>
      <c r="JN38" s="25"/>
      <c r="JO38" s="25"/>
      <c r="JP38" s="25"/>
      <c r="JQ38" s="25"/>
      <c r="JR38" s="25"/>
      <c r="JS38" s="25"/>
      <c r="JT38" s="25"/>
      <c r="JU38" s="25"/>
      <c r="JV38" s="25"/>
      <c r="JW38" s="25"/>
      <c r="JX38" s="25"/>
      <c r="JY38" s="25"/>
      <c r="JZ38" s="25"/>
      <c r="KA38" s="25"/>
      <c r="KB38" s="25"/>
      <c r="KC38" s="25"/>
      <c r="KD38" s="25"/>
      <c r="KE38" s="25"/>
      <c r="KF38" s="25"/>
      <c r="KG38" s="25"/>
      <c r="KH38" s="25"/>
      <c r="KI38" s="25"/>
      <c r="KJ38" s="25"/>
      <c r="KK38" s="25"/>
      <c r="KL38" s="2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25"/>
      <c r="KX38" s="25"/>
      <c r="KY38" s="25"/>
      <c r="KZ38" s="25"/>
      <c r="LA38" s="25"/>
      <c r="LB38" s="25"/>
      <c r="LC38" s="25"/>
      <c r="LD38" s="25"/>
      <c r="LE38" s="25"/>
      <c r="LF38" s="25"/>
      <c r="LG38" s="25"/>
      <c r="LH38" s="25"/>
      <c r="LI38" s="25"/>
      <c r="LJ38" s="25"/>
      <c r="LK38" s="25"/>
      <c r="LL38" s="25"/>
      <c r="LM38" s="25"/>
      <c r="LN38" s="25"/>
      <c r="LO38" s="25"/>
      <c r="LP38" s="25"/>
      <c r="LQ38" s="25"/>
      <c r="LR38" s="25"/>
      <c r="LS38" s="25"/>
      <c r="LT38" s="25"/>
      <c r="LU38" s="25"/>
      <c r="LV38" s="25"/>
      <c r="LW38" s="25"/>
      <c r="LX38" s="25"/>
      <c r="LY38" s="25"/>
      <c r="LZ38" s="25"/>
      <c r="MA38" s="25"/>
      <c r="MB38" s="25"/>
      <c r="MC38" s="25"/>
      <c r="MD38" s="25"/>
      <c r="ME38" s="25"/>
      <c r="MF38" s="25"/>
      <c r="MG38" s="25"/>
      <c r="MH38" s="25"/>
      <c r="MI38" s="25"/>
      <c r="MJ38" s="25"/>
      <c r="MK38" s="25"/>
      <c r="ML38" s="25"/>
      <c r="MM38" s="25"/>
      <c r="MN38" s="2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25"/>
      <c r="NB38" s="25"/>
      <c r="NC38" s="25"/>
      <c r="ND38" s="25"/>
      <c r="NE38" s="25"/>
      <c r="NF38" s="25"/>
      <c r="NG38" s="25"/>
      <c r="NH38" s="25"/>
      <c r="NI38" s="25"/>
      <c r="NJ38" s="25"/>
      <c r="NK38" s="25"/>
      <c r="NL38" s="25"/>
      <c r="NM38" s="25"/>
      <c r="NN38" s="25"/>
      <c r="NO38" s="25"/>
      <c r="NP38" s="25"/>
      <c r="NQ38" s="25"/>
      <c r="NR38" s="25"/>
      <c r="NS38" s="25"/>
      <c r="NT38" s="25"/>
      <c r="NU38" s="25"/>
      <c r="NV38" s="25"/>
      <c r="NW38" s="25"/>
      <c r="NX38" s="25"/>
      <c r="NY38" s="25"/>
      <c r="NZ38" s="25"/>
      <c r="OA38" s="25"/>
      <c r="OB38" s="25"/>
      <c r="OC38" s="25"/>
      <c r="OD38" s="25"/>
      <c r="OE38" s="25"/>
      <c r="OF38" s="25"/>
      <c r="OG38" s="25"/>
      <c r="OH38" s="25"/>
      <c r="OI38" s="25"/>
      <c r="OJ38" s="25"/>
      <c r="OK38" s="25"/>
      <c r="OL38" s="25"/>
      <c r="OM38" s="25"/>
      <c r="ON38" s="25"/>
      <c r="OO38" s="25"/>
      <c r="OP38" s="25"/>
      <c r="OQ38" s="25"/>
      <c r="OR38" s="25"/>
      <c r="OS38" s="25"/>
      <c r="OT38" s="25"/>
      <c r="OU38" s="25"/>
      <c r="OV38" s="25"/>
      <c r="OW38" s="25"/>
      <c r="OX38" s="25"/>
      <c r="OY38" s="25"/>
      <c r="OZ38" s="25"/>
      <c r="PA38" s="25"/>
      <c r="PB38" s="25"/>
      <c r="PC38" s="25"/>
      <c r="PD38" s="25"/>
      <c r="PE38" s="25"/>
      <c r="PF38" s="25"/>
      <c r="PG38" s="25"/>
      <c r="PH38" s="25"/>
      <c r="PI38" s="25"/>
      <c r="PJ38" s="25"/>
      <c r="PK38" s="25"/>
      <c r="PL38" s="25"/>
      <c r="PM38" s="25"/>
      <c r="PN38" s="25"/>
      <c r="PO38" s="25"/>
      <c r="PP38" s="25"/>
      <c r="PQ38" s="25"/>
      <c r="PR38" s="25"/>
      <c r="PS38" s="25"/>
      <c r="PT38" s="25"/>
      <c r="PU38" s="25"/>
      <c r="PV38" s="25"/>
      <c r="PW38" s="25"/>
      <c r="PX38" s="25"/>
      <c r="PY38" s="25"/>
      <c r="PZ38" s="25"/>
      <c r="QA38" s="25"/>
      <c r="QB38" s="25"/>
      <c r="QC38" s="25"/>
      <c r="QD38" s="25"/>
      <c r="QE38" s="25"/>
      <c r="QF38" s="25"/>
      <c r="QG38" s="25"/>
      <c r="QH38" s="25"/>
      <c r="QI38" s="25"/>
      <c r="QJ38" s="25"/>
      <c r="QK38" s="25"/>
      <c r="QL38" s="25"/>
      <c r="QM38" s="25"/>
      <c r="QN38" s="25"/>
      <c r="QO38" s="25"/>
      <c r="QP38" s="25"/>
      <c r="QQ38" s="25"/>
      <c r="QR38" s="25"/>
      <c r="QS38" s="25"/>
      <c r="QT38" s="25"/>
      <c r="QU38" s="25"/>
      <c r="QV38" s="25"/>
      <c r="QW38" s="25"/>
      <c r="QX38" s="25"/>
      <c r="QY38" s="25"/>
      <c r="QZ38" s="25"/>
      <c r="RA38" s="25"/>
      <c r="RB38" s="25"/>
      <c r="RC38" s="25"/>
      <c r="RD38" s="25"/>
      <c r="RE38" s="25"/>
      <c r="RF38" s="25"/>
      <c r="RG38" s="25"/>
      <c r="RH38" s="25"/>
      <c r="RI38" s="25"/>
      <c r="RJ38" s="25"/>
      <c r="RK38" s="25"/>
      <c r="RL38" s="25"/>
      <c r="RM38" s="25"/>
      <c r="RN38" s="25"/>
      <c r="RO38" s="25"/>
      <c r="RP38" s="25"/>
      <c r="RQ38" s="25"/>
      <c r="RR38" s="25"/>
      <c r="RS38" s="25"/>
      <c r="RT38" s="25"/>
      <c r="RU38" s="25"/>
      <c r="RV38" s="25"/>
      <c r="RW38" s="25"/>
      <c r="RX38" s="25"/>
      <c r="RY38" s="25"/>
      <c r="RZ38" s="25"/>
      <c r="SA38" s="25"/>
      <c r="SB38" s="25"/>
      <c r="SC38" s="25"/>
      <c r="SD38" s="25"/>
      <c r="SE38" s="25"/>
      <c r="SF38" s="25"/>
      <c r="SG38" s="25"/>
      <c r="SH38" s="25"/>
      <c r="SI38" s="25"/>
      <c r="SJ38" s="25"/>
      <c r="SK38" s="25"/>
      <c r="SL38" s="25"/>
      <c r="SM38" s="25"/>
      <c r="SN38" s="25"/>
      <c r="SO38" s="25"/>
      <c r="SP38" s="25"/>
      <c r="SQ38" s="25"/>
      <c r="SR38" s="25"/>
      <c r="SS38" s="25"/>
      <c r="ST38" s="25"/>
      <c r="SU38" s="25"/>
      <c r="SV38" s="25"/>
      <c r="SW38" s="25"/>
      <c r="SX38" s="25"/>
      <c r="SY38" s="25"/>
      <c r="SZ38" s="25"/>
      <c r="TA38" s="25"/>
      <c r="TB38" s="25"/>
      <c r="TC38" s="25"/>
      <c r="TD38" s="25"/>
      <c r="TE38" s="25"/>
      <c r="TF38" s="25"/>
      <c r="TG38" s="25"/>
      <c r="TH38" s="25"/>
      <c r="TI38" s="25"/>
      <c r="TJ38" s="25"/>
      <c r="TK38" s="25"/>
      <c r="TL38" s="25"/>
      <c r="TM38" s="25"/>
      <c r="TN38" s="25"/>
      <c r="TO38" s="25"/>
      <c r="TP38" s="25"/>
      <c r="TQ38" s="25"/>
      <c r="TR38" s="25"/>
      <c r="TS38" s="25"/>
      <c r="TT38" s="25"/>
      <c r="TU38" s="25"/>
      <c r="TV38" s="25"/>
      <c r="TW38" s="25"/>
      <c r="TX38" s="25"/>
      <c r="TY38" s="25"/>
      <c r="TZ38" s="25"/>
      <c r="UA38" s="25"/>
      <c r="UB38" s="25"/>
      <c r="UC38" s="25"/>
      <c r="UD38" s="25"/>
      <c r="UE38" s="25"/>
      <c r="UF38" s="25"/>
      <c r="UG38" s="25"/>
      <c r="UH38" s="25"/>
      <c r="UI38" s="25"/>
      <c r="UJ38" s="25"/>
      <c r="UK38" s="25"/>
      <c r="UL38" s="25"/>
      <c r="UM38" s="25"/>
      <c r="UN38" s="25"/>
      <c r="UO38" s="25"/>
      <c r="UP38" s="25"/>
      <c r="UQ38" s="25"/>
      <c r="UR38" s="25"/>
      <c r="US38" s="25"/>
      <c r="UT38" s="25"/>
      <c r="UU38" s="25"/>
      <c r="UV38" s="25"/>
      <c r="UW38" s="25"/>
      <c r="UX38" s="25"/>
      <c r="UY38" s="25"/>
      <c r="UZ38" s="25"/>
      <c r="VA38" s="25"/>
      <c r="VB38" s="25"/>
      <c r="VC38" s="25"/>
      <c r="VD38" s="25"/>
      <c r="VE38" s="25"/>
      <c r="VF38" s="25"/>
      <c r="VG38" s="25"/>
      <c r="VH38" s="25"/>
      <c r="VI38" s="25"/>
      <c r="VJ38" s="25"/>
      <c r="VK38" s="25"/>
      <c r="VL38" s="25"/>
      <c r="VM38" s="25"/>
      <c r="VN38" s="25"/>
      <c r="VO38" s="25"/>
      <c r="VP38" s="25"/>
      <c r="VQ38" s="25"/>
      <c r="VR38" s="25"/>
      <c r="VS38" s="25"/>
      <c r="VT38" s="25"/>
      <c r="VU38" s="25"/>
      <c r="VV38" s="25"/>
      <c r="VW38" s="25"/>
      <c r="VX38" s="25"/>
      <c r="VY38" s="25"/>
      <c r="VZ38" s="25"/>
      <c r="WA38" s="25"/>
      <c r="WB38" s="25"/>
      <c r="WC38" s="25"/>
      <c r="WD38" s="25"/>
      <c r="WE38" s="25"/>
      <c r="WF38" s="25"/>
      <c r="WG38" s="25"/>
      <c r="WH38" s="25"/>
      <c r="WI38" s="25"/>
      <c r="WJ38" s="25"/>
      <c r="WK38" s="25"/>
      <c r="WL38" s="25"/>
      <c r="WM38" s="25"/>
      <c r="WN38" s="25"/>
      <c r="WO38" s="25"/>
      <c r="WP38" s="25"/>
      <c r="WQ38" s="25"/>
      <c r="WR38" s="25"/>
      <c r="WS38" s="25"/>
      <c r="WT38" s="25"/>
      <c r="WU38" s="25"/>
      <c r="WV38" s="25"/>
      <c r="WW38" s="25"/>
      <c r="WX38" s="25"/>
      <c r="WY38" s="25"/>
      <c r="WZ38" s="25"/>
      <c r="XA38" s="25"/>
      <c r="XB38" s="25"/>
      <c r="XC38" s="25"/>
      <c r="XD38" s="25"/>
      <c r="XE38" s="25"/>
      <c r="XF38" s="25"/>
      <c r="XG38" s="25"/>
      <c r="XH38" s="25"/>
      <c r="XI38" s="25"/>
      <c r="XJ38" s="25"/>
      <c r="XK38" s="25"/>
      <c r="XL38" s="25"/>
      <c r="XM38" s="25"/>
      <c r="XN38" s="25"/>
      <c r="XO38" s="25"/>
      <c r="XP38" s="25"/>
      <c r="XQ38" s="25"/>
      <c r="XR38" s="25"/>
      <c r="XS38" s="25"/>
      <c r="XT38" s="25"/>
      <c r="XU38" s="25"/>
      <c r="XV38" s="25"/>
      <c r="XW38" s="25"/>
      <c r="XX38" s="25"/>
      <c r="XY38" s="25"/>
      <c r="XZ38" s="25"/>
      <c r="YA38" s="25"/>
      <c r="YB38" s="25"/>
      <c r="YC38" s="25"/>
      <c r="YD38" s="25"/>
      <c r="YE38" s="25"/>
      <c r="YF38" s="25"/>
      <c r="YG38" s="25"/>
      <c r="YH38" s="25"/>
      <c r="YI38" s="25"/>
      <c r="YJ38" s="25"/>
      <c r="YK38" s="25"/>
      <c r="YL38" s="25"/>
      <c r="YM38" s="25"/>
      <c r="YN38" s="25"/>
      <c r="YO38" s="25"/>
      <c r="YP38" s="25"/>
      <c r="YQ38" s="25"/>
      <c r="YR38" s="25"/>
      <c r="YS38" s="25"/>
      <c r="YT38" s="25"/>
      <c r="YU38" s="25"/>
      <c r="YV38" s="25"/>
      <c r="YW38" s="25"/>
      <c r="YX38" s="25"/>
      <c r="YY38" s="25"/>
      <c r="YZ38" s="25"/>
      <c r="ZA38" s="25"/>
      <c r="ZB38" s="25"/>
      <c r="ZC38" s="25"/>
      <c r="ZD38" s="25"/>
      <c r="ZE38" s="25"/>
      <c r="ZF38" s="25"/>
      <c r="ZG38" s="25"/>
      <c r="ZH38" s="25"/>
      <c r="ZI38" s="25"/>
      <c r="ZJ38" s="25"/>
      <c r="ZK38" s="25"/>
      <c r="ZL38" s="25"/>
      <c r="ZM38" s="25"/>
      <c r="ZN38" s="25"/>
      <c r="ZO38" s="25"/>
      <c r="ZP38" s="25"/>
      <c r="ZQ38" s="25"/>
      <c r="ZR38" s="25"/>
      <c r="ZS38" s="25"/>
      <c r="ZT38" s="25"/>
      <c r="ZU38" s="25"/>
      <c r="ZV38" s="25"/>
      <c r="ZW38" s="25"/>
      <c r="ZX38" s="25"/>
      <c r="ZY38" s="25"/>
      <c r="ZZ38" s="25"/>
      <c r="AAA38" s="25"/>
      <c r="AAB38" s="25"/>
      <c r="AAC38" s="25"/>
      <c r="AAD38" s="25"/>
      <c r="AAE38" s="25"/>
      <c r="AAF38" s="25"/>
      <c r="AAG38" s="25"/>
      <c r="AAH38" s="25"/>
      <c r="AAI38" s="25"/>
      <c r="AAJ38" s="25"/>
      <c r="AAK38" s="25"/>
      <c r="AAL38" s="25"/>
      <c r="AAM38" s="25"/>
      <c r="AAN38" s="25"/>
      <c r="AAO38" s="25"/>
      <c r="AAP38" s="25"/>
      <c r="AAQ38" s="25"/>
      <c r="AAR38" s="25"/>
      <c r="AAS38" s="25"/>
      <c r="AAT38" s="25"/>
      <c r="AAU38" s="25"/>
      <c r="AAV38" s="25"/>
      <c r="AAW38" s="25"/>
      <c r="AAX38" s="25"/>
      <c r="AAY38" s="25"/>
      <c r="AAZ38" s="25"/>
      <c r="ABA38" s="25"/>
      <c r="ABB38" s="25"/>
      <c r="ABC38" s="25"/>
      <c r="ABD38" s="25"/>
      <c r="ABE38" s="25"/>
      <c r="ABF38" s="25"/>
      <c r="ABG38" s="25"/>
      <c r="ABH38" s="25"/>
      <c r="ABI38" s="25"/>
      <c r="ABJ38" s="25"/>
      <c r="ABK38" s="25"/>
      <c r="ABL38" s="25"/>
      <c r="ABM38" s="25"/>
      <c r="ABN38" s="25"/>
      <c r="ABO38" s="25"/>
      <c r="ABP38" s="25"/>
      <c r="ABQ38" s="25"/>
      <c r="ABR38" s="25"/>
      <c r="ABS38" s="25"/>
      <c r="ABT38" s="25"/>
      <c r="ABU38" s="25"/>
      <c r="ABV38" s="25"/>
      <c r="ABW38" s="25"/>
      <c r="ABX38" s="25"/>
      <c r="ABY38" s="25"/>
      <c r="ABZ38" s="25"/>
      <c r="ACA38" s="25"/>
      <c r="ACB38" s="25"/>
      <c r="ACC38" s="25"/>
      <c r="ACD38" s="25"/>
      <c r="ACE38" s="25"/>
      <c r="ACF38" s="25"/>
      <c r="ACG38" s="25"/>
      <c r="ACH38" s="25"/>
      <c r="ACI38" s="25"/>
      <c r="ACJ38" s="25"/>
      <c r="ACK38" s="25"/>
      <c r="ACL38" s="25"/>
      <c r="ACM38" s="25"/>
      <c r="ACN38" s="25"/>
      <c r="ACO38" s="25"/>
      <c r="ACP38" s="25"/>
      <c r="ACQ38" s="25"/>
      <c r="ACR38" s="25"/>
      <c r="ACS38" s="25"/>
      <c r="ACT38" s="25"/>
      <c r="ACU38" s="25"/>
      <c r="ACV38" s="25"/>
      <c r="ACW38" s="25"/>
      <c r="ACX38" s="25"/>
      <c r="ACY38" s="25"/>
      <c r="ACZ38" s="25"/>
      <c r="ADA38" s="25"/>
      <c r="ADB38" s="25"/>
      <c r="ADC38" s="25"/>
      <c r="ADD38" s="25"/>
      <c r="ADE38" s="25"/>
      <c r="ADF38" s="25"/>
      <c r="ADG38" s="25"/>
      <c r="ADH38" s="25"/>
      <c r="ADI38" s="25"/>
      <c r="ADJ38" s="25"/>
      <c r="ADK38" s="25"/>
      <c r="ADL38" s="25"/>
      <c r="ADM38" s="25"/>
      <c r="ADN38" s="25"/>
      <c r="ADO38" s="25"/>
      <c r="ADP38" s="25"/>
      <c r="ADQ38" s="25"/>
      <c r="ADR38" s="25"/>
      <c r="ADS38" s="25"/>
      <c r="ADT38" s="25"/>
      <c r="ADU38" s="25"/>
      <c r="ADV38" s="25"/>
      <c r="ADW38" s="25"/>
      <c r="ADX38" s="25"/>
      <c r="ADY38" s="25"/>
      <c r="ADZ38" s="25"/>
      <c r="AEA38" s="25"/>
      <c r="AEB38" s="25"/>
      <c r="AEC38" s="25"/>
      <c r="AED38" s="25"/>
      <c r="AEE38" s="25"/>
      <c r="AEF38" s="25"/>
      <c r="AEG38" s="25"/>
      <c r="AEH38" s="25"/>
      <c r="AEI38" s="25"/>
      <c r="AEJ38" s="25"/>
      <c r="AEK38" s="25"/>
      <c r="AEL38" s="25"/>
      <c r="AEM38" s="25"/>
      <c r="AEN38" s="25"/>
      <c r="AEO38" s="25"/>
      <c r="AEP38" s="25"/>
      <c r="AEQ38" s="25"/>
      <c r="AER38" s="25"/>
      <c r="AES38" s="25"/>
      <c r="AET38" s="25"/>
      <c r="AEU38" s="25"/>
      <c r="AEV38" s="25"/>
      <c r="AEW38" s="25"/>
      <c r="AEX38" s="25"/>
      <c r="AEY38" s="25"/>
      <c r="AEZ38" s="25"/>
      <c r="AFA38" s="25"/>
      <c r="AFB38" s="25"/>
      <c r="AFC38" s="25"/>
      <c r="AFD38" s="25"/>
      <c r="AFE38" s="25"/>
      <c r="AFF38" s="25"/>
      <c r="AFG38" s="25"/>
      <c r="AFH38" s="25"/>
      <c r="AFI38" s="25"/>
      <c r="AFJ38" s="25"/>
      <c r="AFK38" s="25"/>
      <c r="AFL38" s="25"/>
      <c r="AFM38" s="25"/>
      <c r="AFN38" s="25"/>
      <c r="AFO38" s="25"/>
      <c r="AFP38" s="25"/>
      <c r="AFQ38" s="25"/>
      <c r="AFR38" s="25"/>
      <c r="AFS38" s="25"/>
      <c r="AFT38" s="25"/>
      <c r="AFU38" s="25"/>
      <c r="AFV38" s="25"/>
      <c r="AFW38" s="25"/>
      <c r="AFX38" s="25"/>
      <c r="AFY38" s="25"/>
      <c r="AFZ38" s="25"/>
      <c r="AGA38" s="25"/>
      <c r="AGB38" s="25"/>
      <c r="AGC38" s="25"/>
      <c r="AGD38" s="25"/>
      <c r="AGE38" s="25"/>
      <c r="AGF38" s="25"/>
      <c r="AGG38" s="25"/>
      <c r="AGH38" s="25"/>
      <c r="AGI38" s="25"/>
      <c r="AGJ38" s="25"/>
      <c r="AGK38" s="25"/>
      <c r="AGL38" s="25"/>
      <c r="AGM38" s="25"/>
      <c r="AGN38" s="25"/>
      <c r="AGO38" s="25"/>
      <c r="AGP38" s="25"/>
      <c r="AGQ38" s="25"/>
      <c r="AGR38" s="25"/>
      <c r="AGS38" s="25"/>
      <c r="AGT38" s="25"/>
      <c r="AGU38" s="25"/>
      <c r="AGV38" s="25"/>
      <c r="AGW38" s="25"/>
      <c r="AGX38" s="25"/>
      <c r="AGY38" s="25"/>
      <c r="AGZ38" s="25"/>
      <c r="AHA38" s="25"/>
      <c r="AHB38" s="25"/>
      <c r="AHC38" s="25"/>
      <c r="AHD38" s="25"/>
      <c r="AHE38" s="25"/>
      <c r="AHF38" s="25"/>
      <c r="AHG38" s="25"/>
      <c r="AHH38" s="25"/>
      <c r="AHI38" s="25"/>
      <c r="AHJ38" s="25"/>
      <c r="AHK38" s="25"/>
      <c r="AHL38" s="25"/>
      <c r="AHM38" s="25"/>
      <c r="AHN38" s="25"/>
      <c r="AHO38" s="25"/>
      <c r="AHP38" s="25"/>
      <c r="AHQ38" s="25"/>
      <c r="AHR38" s="25"/>
      <c r="AHS38" s="25"/>
      <c r="AHT38" s="25"/>
      <c r="AHU38" s="25"/>
      <c r="AHV38" s="25"/>
      <c r="AHW38" s="25"/>
      <c r="AHX38" s="25"/>
      <c r="AHY38" s="25"/>
      <c r="AHZ38" s="25"/>
      <c r="AIA38" s="25"/>
      <c r="AIB38" s="25"/>
      <c r="AIC38" s="25"/>
      <c r="AID38" s="25"/>
      <c r="AIE38" s="25"/>
      <c r="AIF38" s="25"/>
      <c r="AIG38" s="25"/>
      <c r="AIH38" s="25"/>
      <c r="AII38" s="25"/>
      <c r="AIJ38" s="25"/>
      <c r="AIK38" s="25"/>
      <c r="AIL38" s="25"/>
      <c r="AIM38" s="25"/>
      <c r="AIN38" s="25"/>
      <c r="AIO38" s="25"/>
      <c r="AIP38" s="25"/>
      <c r="AIQ38" s="25"/>
      <c r="AIR38" s="25"/>
      <c r="AIS38" s="25"/>
      <c r="AIT38" s="25"/>
      <c r="AIU38" s="25"/>
      <c r="AIV38" s="25"/>
      <c r="AIW38" s="25"/>
      <c r="AIX38" s="25"/>
      <c r="AIY38" s="25"/>
      <c r="AIZ38" s="25"/>
      <c r="AJA38" s="25"/>
      <c r="AJB38" s="25"/>
      <c r="AJC38" s="25"/>
      <c r="AJD38" s="25"/>
      <c r="AJE38" s="25"/>
      <c r="AJF38" s="25"/>
      <c r="AJG38" s="25"/>
      <c r="AJH38" s="25"/>
      <c r="AJI38" s="25"/>
      <c r="AJJ38" s="25"/>
      <c r="AJK38" s="25"/>
      <c r="AJL38" s="25"/>
      <c r="AJM38" s="25"/>
      <c r="AJN38" s="25"/>
      <c r="AJO38" s="25"/>
      <c r="AJP38" s="25"/>
      <c r="AJQ38" s="25"/>
      <c r="AJR38" s="25"/>
      <c r="AJS38" s="25"/>
      <c r="AJT38" s="25"/>
      <c r="AJU38" s="25"/>
      <c r="AJV38" s="25"/>
      <c r="AJW38" s="25"/>
      <c r="AJX38" s="25"/>
      <c r="AJY38" s="25"/>
      <c r="AJZ38" s="25"/>
      <c r="AKA38" s="25"/>
      <c r="AKB38" s="25"/>
      <c r="AKC38" s="25"/>
      <c r="AKD38" s="25"/>
      <c r="AKE38" s="25"/>
      <c r="AKF38" s="25"/>
      <c r="AKG38" s="25"/>
      <c r="AKH38" s="25"/>
      <c r="AKI38" s="25"/>
      <c r="AKJ38" s="25"/>
      <c r="AKK38" s="25"/>
      <c r="AKL38" s="25"/>
      <c r="AKM38" s="25"/>
      <c r="AKN38" s="25"/>
      <c r="AKO38" s="25"/>
      <c r="AKP38" s="25"/>
      <c r="AKQ38" s="25"/>
      <c r="AKR38" s="25"/>
      <c r="AKS38" s="25"/>
      <c r="AKT38" s="25"/>
      <c r="AKU38" s="25"/>
      <c r="AKV38" s="25"/>
      <c r="AKW38" s="25"/>
      <c r="AKX38" s="25"/>
      <c r="AKY38" s="25"/>
      <c r="AKZ38" s="25"/>
      <c r="ALA38" s="25"/>
      <c r="ALB38" s="25"/>
      <c r="ALC38" s="25"/>
      <c r="ALD38" s="25"/>
      <c r="ALE38" s="25"/>
      <c r="ALF38" s="25"/>
      <c r="ALG38" s="25"/>
      <c r="ALH38" s="25"/>
      <c r="ALI38" s="25"/>
      <c r="ALJ38" s="25"/>
      <c r="ALK38" s="25"/>
      <c r="ALL38" s="25"/>
      <c r="ALM38" s="25"/>
      <c r="ALN38" s="25"/>
      <c r="ALO38" s="25"/>
      <c r="ALP38" s="25"/>
      <c r="ALQ38" s="25"/>
      <c r="ALR38" s="25"/>
      <c r="ALS38" s="25"/>
      <c r="ALT38" s="25"/>
      <c r="ALU38" s="25"/>
      <c r="ALV38" s="25"/>
      <c r="ALW38" s="25"/>
      <c r="ALX38" s="25"/>
      <c r="ALY38" s="25"/>
      <c r="ALZ38" s="25"/>
      <c r="AMA38" s="25"/>
      <c r="AMB38" s="25"/>
      <c r="AMC38" s="25"/>
      <c r="AMD38" s="25"/>
      <c r="AME38" s="25"/>
      <c r="AMF38" s="25"/>
      <c r="AMG38" s="25"/>
      <c r="AMH38" s="25"/>
      <c r="AMI38" s="25"/>
      <c r="AMJ38" s="25"/>
    </row>
    <row r="39" customFormat="false" ht="19.6" hidden="false" customHeight="true" outlineLevel="0" collapsed="false">
      <c r="A39" s="15" t="s">
        <v>48</v>
      </c>
      <c r="B39" s="18" t="s">
        <v>24</v>
      </c>
      <c r="C39" s="18" t="s">
        <v>22</v>
      </c>
      <c r="D39" s="22" t="n">
        <f aca="false">2010+3510.9</f>
        <v>5520.9</v>
      </c>
    </row>
    <row r="40" s="24" customFormat="true" ht="19.6" hidden="false" customHeight="true" outlineLevel="0" collapsed="false">
      <c r="A40" s="12" t="s">
        <v>49</v>
      </c>
      <c r="B40" s="17" t="s">
        <v>26</v>
      </c>
      <c r="C40" s="17" t="s">
        <v>14</v>
      </c>
      <c r="D40" s="14" t="n">
        <f aca="false">SUM(D41:D46)</f>
        <v>3457073.4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</row>
    <row r="41" customFormat="false" ht="19.6" hidden="false" customHeight="true" outlineLevel="0" collapsed="false">
      <c r="A41" s="15" t="s">
        <v>50</v>
      </c>
      <c r="B41" s="18" t="s">
        <v>26</v>
      </c>
      <c r="C41" s="18" t="s">
        <v>13</v>
      </c>
      <c r="D41" s="22" t="n">
        <v>1056943.4</v>
      </c>
    </row>
    <row r="42" s="25" customFormat="true" ht="19.6" hidden="false" customHeight="true" outlineLevel="0" collapsed="false">
      <c r="A42" s="15" t="s">
        <v>51</v>
      </c>
      <c r="B42" s="18" t="s">
        <v>26</v>
      </c>
      <c r="C42" s="18" t="s">
        <v>16</v>
      </c>
      <c r="D42" s="22" t="n">
        <v>1900235.1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</row>
    <row r="43" customFormat="false" ht="19.6" hidden="false" customHeight="true" outlineLevel="0" collapsed="false">
      <c r="A43" s="15" t="s">
        <v>52</v>
      </c>
      <c r="B43" s="18" t="s">
        <v>26</v>
      </c>
      <c r="C43" s="18" t="s">
        <v>18</v>
      </c>
      <c r="D43" s="22" t="n">
        <f aca="false">217915.6+5949.8+4662.1</f>
        <v>228527.5</v>
      </c>
    </row>
    <row r="44" customFormat="false" ht="18.85" hidden="false" customHeight="true" outlineLevel="0" collapsed="false">
      <c r="A44" s="15" t="s">
        <v>53</v>
      </c>
      <c r="B44" s="18" t="s">
        <v>26</v>
      </c>
      <c r="C44" s="18" t="s">
        <v>22</v>
      </c>
      <c r="D44" s="22" t="n">
        <v>200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</row>
    <row r="45" customFormat="false" ht="18.85" hidden="false" customHeight="true" outlineLevel="0" collapsed="false">
      <c r="A45" s="15" t="s">
        <v>54</v>
      </c>
      <c r="B45" s="18" t="s">
        <v>26</v>
      </c>
      <c r="C45" s="18" t="s">
        <v>26</v>
      </c>
      <c r="D45" s="22" t="n">
        <v>18497.3</v>
      </c>
    </row>
    <row r="46" customFormat="false" ht="18.85" hidden="false" customHeight="true" outlineLevel="0" collapsed="false">
      <c r="A46" s="15" t="s">
        <v>55</v>
      </c>
      <c r="B46" s="18" t="s">
        <v>26</v>
      </c>
      <c r="C46" s="18" t="s">
        <v>33</v>
      </c>
      <c r="D46" s="22" t="n">
        <v>252670.1</v>
      </c>
    </row>
    <row r="47" customFormat="false" ht="18.85" hidden="false" customHeight="true" outlineLevel="0" collapsed="false">
      <c r="A47" s="12" t="s">
        <v>56</v>
      </c>
      <c r="B47" s="17" t="s">
        <v>40</v>
      </c>
      <c r="C47" s="17" t="s">
        <v>14</v>
      </c>
      <c r="D47" s="14" t="n">
        <f aca="false">SUM(D48:D49)</f>
        <v>110649</v>
      </c>
    </row>
    <row r="48" s="1" customFormat="true" ht="18.05" hidden="false" customHeight="true" outlineLevel="0" collapsed="false">
      <c r="A48" s="15" t="s">
        <v>57</v>
      </c>
      <c r="B48" s="18" t="s">
        <v>40</v>
      </c>
      <c r="C48" s="18" t="s">
        <v>13</v>
      </c>
      <c r="D48" s="22" t="n">
        <f aca="false">65082-7</f>
        <v>65075</v>
      </c>
    </row>
    <row r="49" customFormat="false" ht="18.05" hidden="false" customHeight="true" outlineLevel="0" collapsed="false">
      <c r="A49" s="15" t="s">
        <v>58</v>
      </c>
      <c r="B49" s="18" t="s">
        <v>40</v>
      </c>
      <c r="C49" s="18" t="s">
        <v>20</v>
      </c>
      <c r="D49" s="22" t="n">
        <v>45574</v>
      </c>
    </row>
    <row r="50" customFormat="false" ht="18.05" hidden="false" customHeight="true" outlineLevel="0" collapsed="false">
      <c r="A50" s="12" t="s">
        <v>59</v>
      </c>
      <c r="B50" s="17" t="s">
        <v>33</v>
      </c>
      <c r="C50" s="17" t="s">
        <v>14</v>
      </c>
      <c r="D50" s="14" t="n">
        <f aca="false">D51</f>
        <v>41501.3</v>
      </c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  <c r="IU50" s="25"/>
      <c r="IV50" s="25"/>
      <c r="IW50" s="25"/>
      <c r="IX50" s="25"/>
      <c r="IY50" s="25"/>
      <c r="IZ50" s="25"/>
      <c r="JA50" s="25"/>
      <c r="JB50" s="25"/>
      <c r="JC50" s="25"/>
      <c r="JD50" s="25"/>
      <c r="JE50" s="25"/>
      <c r="JF50" s="25"/>
      <c r="JG50" s="25"/>
      <c r="JH50" s="25"/>
      <c r="JI50" s="25"/>
      <c r="JJ50" s="25"/>
      <c r="JK50" s="25"/>
      <c r="JL50" s="25"/>
      <c r="JM50" s="25"/>
      <c r="JN50" s="25"/>
      <c r="JO50" s="25"/>
      <c r="JP50" s="25"/>
      <c r="JQ50" s="25"/>
      <c r="JR50" s="25"/>
      <c r="JS50" s="25"/>
      <c r="JT50" s="25"/>
      <c r="JU50" s="25"/>
      <c r="JV50" s="25"/>
      <c r="JW50" s="25"/>
      <c r="JX50" s="25"/>
      <c r="JY50" s="25"/>
      <c r="JZ50" s="25"/>
      <c r="KA50" s="25"/>
      <c r="KB50" s="25"/>
      <c r="KC50" s="25"/>
      <c r="KD50" s="25"/>
      <c r="KE50" s="25"/>
      <c r="KF50" s="25"/>
      <c r="KG50" s="25"/>
      <c r="KH50" s="25"/>
      <c r="KI50" s="25"/>
      <c r="KJ50" s="25"/>
      <c r="KK50" s="25"/>
      <c r="KL50" s="25"/>
      <c r="KM50" s="25"/>
      <c r="KN50" s="25"/>
      <c r="KO50" s="25"/>
      <c r="KP50" s="25"/>
      <c r="KQ50" s="25"/>
      <c r="KR50" s="25"/>
      <c r="KS50" s="25"/>
      <c r="KT50" s="25"/>
      <c r="KU50" s="25"/>
      <c r="KV50" s="25"/>
      <c r="KW50" s="25"/>
      <c r="KX50" s="25"/>
      <c r="KY50" s="25"/>
      <c r="KZ50" s="25"/>
      <c r="LA50" s="25"/>
      <c r="LB50" s="25"/>
      <c r="LC50" s="25"/>
      <c r="LD50" s="25"/>
      <c r="LE50" s="25"/>
      <c r="LF50" s="25"/>
      <c r="LG50" s="25"/>
      <c r="LH50" s="25"/>
      <c r="LI50" s="25"/>
      <c r="LJ50" s="25"/>
      <c r="LK50" s="25"/>
      <c r="LL50" s="25"/>
      <c r="LM50" s="25"/>
      <c r="LN50" s="25"/>
      <c r="LO50" s="25"/>
      <c r="LP50" s="25"/>
      <c r="LQ50" s="25"/>
      <c r="LR50" s="25"/>
      <c r="LS50" s="25"/>
      <c r="LT50" s="25"/>
      <c r="LU50" s="25"/>
      <c r="LV50" s="25"/>
      <c r="LW50" s="25"/>
      <c r="LX50" s="25"/>
      <c r="LY50" s="25"/>
      <c r="LZ50" s="25"/>
      <c r="MA50" s="25"/>
      <c r="MB50" s="25"/>
      <c r="MC50" s="25"/>
      <c r="MD50" s="25"/>
      <c r="ME50" s="25"/>
      <c r="MF50" s="25"/>
      <c r="MG50" s="25"/>
      <c r="MH50" s="25"/>
      <c r="MI50" s="25"/>
      <c r="MJ50" s="25"/>
      <c r="MK50" s="25"/>
      <c r="ML50" s="25"/>
      <c r="MM50" s="25"/>
      <c r="MN50" s="25"/>
      <c r="MO50" s="25"/>
      <c r="MP50" s="25"/>
      <c r="MQ50" s="25"/>
      <c r="MR50" s="25"/>
      <c r="MS50" s="25"/>
      <c r="MT50" s="25"/>
      <c r="MU50" s="25"/>
      <c r="MV50" s="25"/>
      <c r="MW50" s="25"/>
      <c r="MX50" s="25"/>
      <c r="MY50" s="25"/>
      <c r="MZ50" s="25"/>
      <c r="NA50" s="25"/>
      <c r="NB50" s="25"/>
      <c r="NC50" s="25"/>
      <c r="ND50" s="25"/>
      <c r="NE50" s="25"/>
      <c r="NF50" s="25"/>
      <c r="NG50" s="25"/>
      <c r="NH50" s="25"/>
      <c r="NI50" s="25"/>
      <c r="NJ50" s="25"/>
      <c r="NK50" s="25"/>
      <c r="NL50" s="25"/>
      <c r="NM50" s="25"/>
      <c r="NN50" s="25"/>
      <c r="NO50" s="25"/>
      <c r="NP50" s="25"/>
      <c r="NQ50" s="25"/>
      <c r="NR50" s="25"/>
      <c r="NS50" s="25"/>
      <c r="NT50" s="25"/>
      <c r="NU50" s="25"/>
      <c r="NV50" s="25"/>
      <c r="NW50" s="25"/>
      <c r="NX50" s="25"/>
      <c r="NY50" s="25"/>
      <c r="NZ50" s="25"/>
      <c r="OA50" s="25"/>
      <c r="OB50" s="25"/>
      <c r="OC50" s="25"/>
      <c r="OD50" s="25"/>
      <c r="OE50" s="25"/>
      <c r="OF50" s="25"/>
      <c r="OG50" s="25"/>
      <c r="OH50" s="25"/>
      <c r="OI50" s="25"/>
      <c r="OJ50" s="25"/>
      <c r="OK50" s="25"/>
      <c r="OL50" s="25"/>
      <c r="OM50" s="25"/>
      <c r="ON50" s="25"/>
      <c r="OO50" s="25"/>
      <c r="OP50" s="25"/>
      <c r="OQ50" s="25"/>
      <c r="OR50" s="25"/>
      <c r="OS50" s="25"/>
      <c r="OT50" s="25"/>
      <c r="OU50" s="25"/>
      <c r="OV50" s="25"/>
      <c r="OW50" s="25"/>
      <c r="OX50" s="25"/>
      <c r="OY50" s="25"/>
      <c r="OZ50" s="25"/>
      <c r="PA50" s="25"/>
      <c r="PB50" s="25"/>
      <c r="PC50" s="25"/>
      <c r="PD50" s="25"/>
      <c r="PE50" s="25"/>
      <c r="PF50" s="25"/>
      <c r="PG50" s="25"/>
      <c r="PH50" s="25"/>
      <c r="PI50" s="25"/>
      <c r="PJ50" s="25"/>
      <c r="PK50" s="25"/>
      <c r="PL50" s="25"/>
      <c r="PM50" s="25"/>
      <c r="PN50" s="25"/>
      <c r="PO50" s="25"/>
      <c r="PP50" s="25"/>
      <c r="PQ50" s="25"/>
      <c r="PR50" s="25"/>
      <c r="PS50" s="25"/>
      <c r="PT50" s="25"/>
      <c r="PU50" s="25"/>
      <c r="PV50" s="25"/>
      <c r="PW50" s="25"/>
      <c r="PX50" s="25"/>
      <c r="PY50" s="25"/>
      <c r="PZ50" s="25"/>
      <c r="QA50" s="25"/>
      <c r="QB50" s="25"/>
      <c r="QC50" s="25"/>
      <c r="QD50" s="25"/>
      <c r="QE50" s="25"/>
      <c r="QF50" s="25"/>
      <c r="QG50" s="25"/>
      <c r="QH50" s="25"/>
      <c r="QI50" s="25"/>
      <c r="QJ50" s="25"/>
      <c r="QK50" s="25"/>
      <c r="QL50" s="25"/>
      <c r="QM50" s="25"/>
      <c r="QN50" s="25"/>
      <c r="QO50" s="25"/>
      <c r="QP50" s="25"/>
      <c r="QQ50" s="25"/>
      <c r="QR50" s="25"/>
      <c r="QS50" s="25"/>
      <c r="QT50" s="25"/>
      <c r="QU50" s="25"/>
      <c r="QV50" s="25"/>
      <c r="QW50" s="25"/>
      <c r="QX50" s="25"/>
      <c r="QY50" s="25"/>
      <c r="QZ50" s="25"/>
      <c r="RA50" s="25"/>
      <c r="RB50" s="25"/>
      <c r="RC50" s="25"/>
      <c r="RD50" s="25"/>
      <c r="RE50" s="25"/>
      <c r="RF50" s="25"/>
      <c r="RG50" s="25"/>
      <c r="RH50" s="25"/>
      <c r="RI50" s="25"/>
      <c r="RJ50" s="25"/>
      <c r="RK50" s="25"/>
      <c r="RL50" s="25"/>
      <c r="RM50" s="25"/>
      <c r="RN50" s="25"/>
      <c r="RO50" s="25"/>
      <c r="RP50" s="25"/>
      <c r="RQ50" s="25"/>
      <c r="RR50" s="25"/>
      <c r="RS50" s="25"/>
      <c r="RT50" s="25"/>
      <c r="RU50" s="25"/>
      <c r="RV50" s="25"/>
      <c r="RW50" s="25"/>
      <c r="RX50" s="25"/>
      <c r="RY50" s="25"/>
      <c r="RZ50" s="25"/>
      <c r="SA50" s="25"/>
      <c r="SB50" s="25"/>
      <c r="SC50" s="25"/>
      <c r="SD50" s="25"/>
      <c r="SE50" s="25"/>
      <c r="SF50" s="25"/>
      <c r="SG50" s="25"/>
      <c r="SH50" s="25"/>
      <c r="SI50" s="25"/>
      <c r="SJ50" s="25"/>
      <c r="SK50" s="25"/>
      <c r="SL50" s="25"/>
      <c r="SM50" s="25"/>
      <c r="SN50" s="25"/>
      <c r="SO50" s="25"/>
      <c r="SP50" s="25"/>
      <c r="SQ50" s="25"/>
      <c r="SR50" s="25"/>
      <c r="SS50" s="25"/>
      <c r="ST50" s="25"/>
      <c r="SU50" s="25"/>
      <c r="SV50" s="25"/>
      <c r="SW50" s="25"/>
      <c r="SX50" s="25"/>
      <c r="SY50" s="25"/>
      <c r="SZ50" s="25"/>
      <c r="TA50" s="25"/>
      <c r="TB50" s="25"/>
      <c r="TC50" s="25"/>
      <c r="TD50" s="25"/>
      <c r="TE50" s="25"/>
      <c r="TF50" s="25"/>
      <c r="TG50" s="25"/>
      <c r="TH50" s="25"/>
      <c r="TI50" s="25"/>
      <c r="TJ50" s="25"/>
      <c r="TK50" s="25"/>
      <c r="TL50" s="25"/>
      <c r="TM50" s="25"/>
      <c r="TN50" s="25"/>
      <c r="TO50" s="25"/>
      <c r="TP50" s="25"/>
      <c r="TQ50" s="25"/>
      <c r="TR50" s="25"/>
      <c r="TS50" s="25"/>
      <c r="TT50" s="25"/>
      <c r="TU50" s="25"/>
      <c r="TV50" s="25"/>
      <c r="TW50" s="25"/>
      <c r="TX50" s="25"/>
      <c r="TY50" s="25"/>
      <c r="TZ50" s="25"/>
      <c r="UA50" s="25"/>
      <c r="UB50" s="25"/>
      <c r="UC50" s="25"/>
      <c r="UD50" s="25"/>
      <c r="UE50" s="25"/>
      <c r="UF50" s="25"/>
      <c r="UG50" s="25"/>
      <c r="UH50" s="25"/>
      <c r="UI50" s="25"/>
      <c r="UJ50" s="25"/>
      <c r="UK50" s="25"/>
      <c r="UL50" s="25"/>
      <c r="UM50" s="25"/>
      <c r="UN50" s="25"/>
      <c r="UO50" s="25"/>
      <c r="UP50" s="25"/>
      <c r="UQ50" s="25"/>
      <c r="UR50" s="25"/>
      <c r="US50" s="25"/>
      <c r="UT50" s="25"/>
      <c r="UU50" s="25"/>
      <c r="UV50" s="25"/>
      <c r="UW50" s="25"/>
      <c r="UX50" s="25"/>
      <c r="UY50" s="25"/>
      <c r="UZ50" s="25"/>
      <c r="VA50" s="25"/>
      <c r="VB50" s="25"/>
      <c r="VC50" s="25"/>
      <c r="VD50" s="25"/>
      <c r="VE50" s="25"/>
      <c r="VF50" s="25"/>
      <c r="VG50" s="25"/>
      <c r="VH50" s="25"/>
      <c r="VI50" s="25"/>
      <c r="VJ50" s="25"/>
      <c r="VK50" s="25"/>
      <c r="VL50" s="25"/>
      <c r="VM50" s="25"/>
      <c r="VN50" s="25"/>
      <c r="VO50" s="25"/>
      <c r="VP50" s="25"/>
      <c r="VQ50" s="25"/>
      <c r="VR50" s="25"/>
      <c r="VS50" s="25"/>
      <c r="VT50" s="25"/>
      <c r="VU50" s="25"/>
      <c r="VV50" s="25"/>
      <c r="VW50" s="25"/>
      <c r="VX50" s="25"/>
      <c r="VY50" s="25"/>
      <c r="VZ50" s="25"/>
      <c r="WA50" s="25"/>
      <c r="WB50" s="25"/>
      <c r="WC50" s="25"/>
      <c r="WD50" s="25"/>
      <c r="WE50" s="25"/>
      <c r="WF50" s="25"/>
      <c r="WG50" s="25"/>
      <c r="WH50" s="25"/>
      <c r="WI50" s="25"/>
      <c r="WJ50" s="25"/>
      <c r="WK50" s="25"/>
      <c r="WL50" s="25"/>
      <c r="WM50" s="25"/>
      <c r="WN50" s="25"/>
      <c r="WO50" s="25"/>
      <c r="WP50" s="25"/>
      <c r="WQ50" s="25"/>
      <c r="WR50" s="25"/>
      <c r="WS50" s="25"/>
      <c r="WT50" s="25"/>
      <c r="WU50" s="25"/>
      <c r="WV50" s="25"/>
      <c r="WW50" s="25"/>
      <c r="WX50" s="25"/>
      <c r="WY50" s="25"/>
      <c r="WZ50" s="25"/>
      <c r="XA50" s="25"/>
      <c r="XB50" s="25"/>
      <c r="XC50" s="25"/>
      <c r="XD50" s="25"/>
      <c r="XE50" s="25"/>
      <c r="XF50" s="25"/>
      <c r="XG50" s="25"/>
      <c r="XH50" s="25"/>
      <c r="XI50" s="25"/>
      <c r="XJ50" s="25"/>
      <c r="XK50" s="25"/>
      <c r="XL50" s="25"/>
      <c r="XM50" s="25"/>
      <c r="XN50" s="25"/>
      <c r="XO50" s="25"/>
      <c r="XP50" s="25"/>
      <c r="XQ50" s="25"/>
      <c r="XR50" s="25"/>
      <c r="XS50" s="25"/>
      <c r="XT50" s="25"/>
      <c r="XU50" s="25"/>
      <c r="XV50" s="25"/>
      <c r="XW50" s="25"/>
      <c r="XX50" s="25"/>
      <c r="XY50" s="25"/>
      <c r="XZ50" s="25"/>
      <c r="YA50" s="25"/>
      <c r="YB50" s="25"/>
      <c r="YC50" s="25"/>
      <c r="YD50" s="25"/>
      <c r="YE50" s="25"/>
      <c r="YF50" s="25"/>
      <c r="YG50" s="25"/>
      <c r="YH50" s="25"/>
      <c r="YI50" s="25"/>
      <c r="YJ50" s="25"/>
      <c r="YK50" s="25"/>
      <c r="YL50" s="25"/>
      <c r="YM50" s="25"/>
      <c r="YN50" s="25"/>
      <c r="YO50" s="25"/>
      <c r="YP50" s="25"/>
      <c r="YQ50" s="25"/>
      <c r="YR50" s="25"/>
      <c r="YS50" s="25"/>
      <c r="YT50" s="25"/>
      <c r="YU50" s="25"/>
      <c r="YV50" s="25"/>
      <c r="YW50" s="25"/>
      <c r="YX50" s="25"/>
      <c r="YY50" s="25"/>
      <c r="YZ50" s="25"/>
      <c r="ZA50" s="25"/>
      <c r="ZB50" s="25"/>
      <c r="ZC50" s="25"/>
      <c r="ZD50" s="25"/>
      <c r="ZE50" s="25"/>
      <c r="ZF50" s="25"/>
      <c r="ZG50" s="25"/>
      <c r="ZH50" s="25"/>
      <c r="ZI50" s="25"/>
      <c r="ZJ50" s="25"/>
      <c r="ZK50" s="25"/>
      <c r="ZL50" s="25"/>
      <c r="ZM50" s="25"/>
      <c r="ZN50" s="25"/>
      <c r="ZO50" s="25"/>
      <c r="ZP50" s="25"/>
      <c r="ZQ50" s="25"/>
      <c r="ZR50" s="25"/>
      <c r="ZS50" s="25"/>
      <c r="ZT50" s="25"/>
      <c r="ZU50" s="25"/>
      <c r="ZV50" s="25"/>
      <c r="ZW50" s="25"/>
      <c r="ZX50" s="25"/>
      <c r="ZY50" s="25"/>
      <c r="ZZ50" s="25"/>
      <c r="AAA50" s="25"/>
      <c r="AAB50" s="25"/>
      <c r="AAC50" s="25"/>
      <c r="AAD50" s="25"/>
      <c r="AAE50" s="25"/>
      <c r="AAF50" s="25"/>
      <c r="AAG50" s="25"/>
      <c r="AAH50" s="25"/>
      <c r="AAI50" s="25"/>
      <c r="AAJ50" s="25"/>
      <c r="AAK50" s="25"/>
      <c r="AAL50" s="25"/>
      <c r="AAM50" s="25"/>
      <c r="AAN50" s="25"/>
      <c r="AAO50" s="25"/>
      <c r="AAP50" s="25"/>
      <c r="AAQ50" s="25"/>
      <c r="AAR50" s="25"/>
      <c r="AAS50" s="25"/>
      <c r="AAT50" s="25"/>
      <c r="AAU50" s="25"/>
      <c r="AAV50" s="25"/>
      <c r="AAW50" s="25"/>
      <c r="AAX50" s="25"/>
      <c r="AAY50" s="25"/>
      <c r="AAZ50" s="25"/>
      <c r="ABA50" s="25"/>
      <c r="ABB50" s="25"/>
      <c r="ABC50" s="25"/>
      <c r="ABD50" s="25"/>
      <c r="ABE50" s="25"/>
      <c r="ABF50" s="25"/>
      <c r="ABG50" s="25"/>
      <c r="ABH50" s="25"/>
      <c r="ABI50" s="25"/>
      <c r="ABJ50" s="25"/>
      <c r="ABK50" s="25"/>
      <c r="ABL50" s="25"/>
      <c r="ABM50" s="25"/>
      <c r="ABN50" s="25"/>
      <c r="ABO50" s="25"/>
      <c r="ABP50" s="25"/>
      <c r="ABQ50" s="25"/>
      <c r="ABR50" s="25"/>
      <c r="ABS50" s="25"/>
      <c r="ABT50" s="25"/>
      <c r="ABU50" s="25"/>
      <c r="ABV50" s="25"/>
      <c r="ABW50" s="25"/>
      <c r="ABX50" s="25"/>
      <c r="ABY50" s="25"/>
      <c r="ABZ50" s="25"/>
      <c r="ACA50" s="25"/>
      <c r="ACB50" s="25"/>
      <c r="ACC50" s="25"/>
      <c r="ACD50" s="25"/>
      <c r="ACE50" s="25"/>
      <c r="ACF50" s="25"/>
      <c r="ACG50" s="25"/>
      <c r="ACH50" s="25"/>
      <c r="ACI50" s="25"/>
      <c r="ACJ50" s="25"/>
      <c r="ACK50" s="25"/>
      <c r="ACL50" s="25"/>
      <c r="ACM50" s="25"/>
      <c r="ACN50" s="25"/>
      <c r="ACO50" s="25"/>
      <c r="ACP50" s="25"/>
      <c r="ACQ50" s="25"/>
      <c r="ACR50" s="25"/>
      <c r="ACS50" s="25"/>
      <c r="ACT50" s="25"/>
      <c r="ACU50" s="25"/>
      <c r="ACV50" s="25"/>
      <c r="ACW50" s="25"/>
      <c r="ACX50" s="25"/>
      <c r="ACY50" s="25"/>
      <c r="ACZ50" s="25"/>
      <c r="ADA50" s="25"/>
      <c r="ADB50" s="25"/>
      <c r="ADC50" s="25"/>
      <c r="ADD50" s="25"/>
      <c r="ADE50" s="25"/>
      <c r="ADF50" s="25"/>
      <c r="ADG50" s="25"/>
      <c r="ADH50" s="25"/>
      <c r="ADI50" s="25"/>
      <c r="ADJ50" s="25"/>
      <c r="ADK50" s="25"/>
      <c r="ADL50" s="25"/>
      <c r="ADM50" s="25"/>
      <c r="ADN50" s="25"/>
      <c r="ADO50" s="25"/>
      <c r="ADP50" s="25"/>
      <c r="ADQ50" s="25"/>
      <c r="ADR50" s="25"/>
      <c r="ADS50" s="25"/>
      <c r="ADT50" s="25"/>
      <c r="ADU50" s="25"/>
      <c r="ADV50" s="25"/>
      <c r="ADW50" s="25"/>
      <c r="ADX50" s="25"/>
      <c r="ADY50" s="25"/>
      <c r="ADZ50" s="25"/>
      <c r="AEA50" s="25"/>
      <c r="AEB50" s="25"/>
      <c r="AEC50" s="25"/>
      <c r="AED50" s="25"/>
      <c r="AEE50" s="25"/>
      <c r="AEF50" s="25"/>
      <c r="AEG50" s="25"/>
      <c r="AEH50" s="25"/>
      <c r="AEI50" s="25"/>
      <c r="AEJ50" s="25"/>
      <c r="AEK50" s="25"/>
      <c r="AEL50" s="25"/>
      <c r="AEM50" s="25"/>
      <c r="AEN50" s="25"/>
      <c r="AEO50" s="25"/>
      <c r="AEP50" s="25"/>
      <c r="AEQ50" s="25"/>
      <c r="AER50" s="25"/>
      <c r="AES50" s="25"/>
      <c r="AET50" s="25"/>
      <c r="AEU50" s="25"/>
      <c r="AEV50" s="25"/>
      <c r="AEW50" s="25"/>
      <c r="AEX50" s="25"/>
      <c r="AEY50" s="25"/>
      <c r="AEZ50" s="25"/>
      <c r="AFA50" s="25"/>
      <c r="AFB50" s="25"/>
      <c r="AFC50" s="25"/>
      <c r="AFD50" s="25"/>
      <c r="AFE50" s="25"/>
      <c r="AFF50" s="25"/>
      <c r="AFG50" s="25"/>
      <c r="AFH50" s="25"/>
      <c r="AFI50" s="25"/>
      <c r="AFJ50" s="25"/>
      <c r="AFK50" s="25"/>
      <c r="AFL50" s="25"/>
      <c r="AFM50" s="25"/>
      <c r="AFN50" s="25"/>
      <c r="AFO50" s="25"/>
      <c r="AFP50" s="25"/>
      <c r="AFQ50" s="25"/>
      <c r="AFR50" s="25"/>
      <c r="AFS50" s="25"/>
      <c r="AFT50" s="25"/>
      <c r="AFU50" s="25"/>
      <c r="AFV50" s="25"/>
      <c r="AFW50" s="25"/>
      <c r="AFX50" s="25"/>
      <c r="AFY50" s="25"/>
      <c r="AFZ50" s="25"/>
      <c r="AGA50" s="25"/>
      <c r="AGB50" s="25"/>
      <c r="AGC50" s="25"/>
      <c r="AGD50" s="25"/>
      <c r="AGE50" s="25"/>
      <c r="AGF50" s="25"/>
      <c r="AGG50" s="25"/>
      <c r="AGH50" s="25"/>
      <c r="AGI50" s="25"/>
      <c r="AGJ50" s="25"/>
      <c r="AGK50" s="25"/>
      <c r="AGL50" s="25"/>
      <c r="AGM50" s="25"/>
      <c r="AGN50" s="25"/>
      <c r="AGO50" s="25"/>
      <c r="AGP50" s="25"/>
      <c r="AGQ50" s="25"/>
      <c r="AGR50" s="25"/>
      <c r="AGS50" s="25"/>
      <c r="AGT50" s="25"/>
      <c r="AGU50" s="25"/>
      <c r="AGV50" s="25"/>
      <c r="AGW50" s="25"/>
      <c r="AGX50" s="25"/>
      <c r="AGY50" s="25"/>
      <c r="AGZ50" s="25"/>
      <c r="AHA50" s="25"/>
      <c r="AHB50" s="25"/>
      <c r="AHC50" s="25"/>
      <c r="AHD50" s="25"/>
      <c r="AHE50" s="25"/>
      <c r="AHF50" s="25"/>
      <c r="AHG50" s="25"/>
      <c r="AHH50" s="25"/>
      <c r="AHI50" s="25"/>
      <c r="AHJ50" s="25"/>
      <c r="AHK50" s="25"/>
      <c r="AHL50" s="25"/>
      <c r="AHM50" s="25"/>
      <c r="AHN50" s="25"/>
      <c r="AHO50" s="25"/>
      <c r="AHP50" s="25"/>
      <c r="AHQ50" s="25"/>
      <c r="AHR50" s="25"/>
      <c r="AHS50" s="25"/>
      <c r="AHT50" s="25"/>
      <c r="AHU50" s="25"/>
      <c r="AHV50" s="25"/>
      <c r="AHW50" s="25"/>
      <c r="AHX50" s="25"/>
      <c r="AHY50" s="25"/>
      <c r="AHZ50" s="25"/>
      <c r="AIA50" s="25"/>
      <c r="AIB50" s="25"/>
      <c r="AIC50" s="25"/>
      <c r="AID50" s="25"/>
      <c r="AIE50" s="25"/>
      <c r="AIF50" s="25"/>
      <c r="AIG50" s="25"/>
      <c r="AIH50" s="25"/>
      <c r="AII50" s="25"/>
      <c r="AIJ50" s="25"/>
      <c r="AIK50" s="25"/>
      <c r="AIL50" s="25"/>
      <c r="AIM50" s="25"/>
      <c r="AIN50" s="25"/>
      <c r="AIO50" s="25"/>
      <c r="AIP50" s="25"/>
      <c r="AIQ50" s="25"/>
      <c r="AIR50" s="25"/>
      <c r="AIS50" s="25"/>
      <c r="AIT50" s="25"/>
      <c r="AIU50" s="25"/>
      <c r="AIV50" s="25"/>
      <c r="AIW50" s="25"/>
      <c r="AIX50" s="25"/>
      <c r="AIY50" s="25"/>
      <c r="AIZ50" s="25"/>
      <c r="AJA50" s="25"/>
      <c r="AJB50" s="25"/>
      <c r="AJC50" s="25"/>
      <c r="AJD50" s="25"/>
      <c r="AJE50" s="25"/>
      <c r="AJF50" s="25"/>
      <c r="AJG50" s="25"/>
      <c r="AJH50" s="25"/>
      <c r="AJI50" s="25"/>
      <c r="AJJ50" s="25"/>
      <c r="AJK50" s="25"/>
      <c r="AJL50" s="25"/>
      <c r="AJM50" s="25"/>
      <c r="AJN50" s="25"/>
      <c r="AJO50" s="25"/>
      <c r="AJP50" s="25"/>
      <c r="AJQ50" s="25"/>
      <c r="AJR50" s="25"/>
      <c r="AJS50" s="25"/>
      <c r="AJT50" s="25"/>
      <c r="AJU50" s="25"/>
      <c r="AJV50" s="25"/>
      <c r="AJW50" s="25"/>
      <c r="AJX50" s="25"/>
      <c r="AJY50" s="25"/>
      <c r="AJZ50" s="25"/>
      <c r="AKA50" s="25"/>
      <c r="AKB50" s="25"/>
      <c r="AKC50" s="25"/>
      <c r="AKD50" s="25"/>
      <c r="AKE50" s="25"/>
      <c r="AKF50" s="25"/>
      <c r="AKG50" s="25"/>
      <c r="AKH50" s="25"/>
      <c r="AKI50" s="25"/>
      <c r="AKJ50" s="25"/>
      <c r="AKK50" s="25"/>
      <c r="AKL50" s="25"/>
      <c r="AKM50" s="25"/>
      <c r="AKN50" s="25"/>
      <c r="AKO50" s="25"/>
      <c r="AKP50" s="25"/>
      <c r="AKQ50" s="25"/>
      <c r="AKR50" s="25"/>
      <c r="AKS50" s="25"/>
      <c r="AKT50" s="25"/>
      <c r="AKU50" s="25"/>
      <c r="AKV50" s="25"/>
      <c r="AKW50" s="25"/>
      <c r="AKX50" s="25"/>
      <c r="AKY50" s="25"/>
      <c r="AKZ50" s="25"/>
      <c r="ALA50" s="25"/>
      <c r="ALB50" s="25"/>
      <c r="ALC50" s="25"/>
      <c r="ALD50" s="25"/>
      <c r="ALE50" s="25"/>
      <c r="ALF50" s="25"/>
      <c r="ALG50" s="25"/>
      <c r="ALH50" s="25"/>
      <c r="ALI50" s="25"/>
      <c r="ALJ50" s="25"/>
      <c r="ALK50" s="25"/>
      <c r="ALL50" s="25"/>
      <c r="ALM50" s="25"/>
      <c r="ALN50" s="25"/>
      <c r="ALO50" s="25"/>
      <c r="ALP50" s="25"/>
      <c r="ALQ50" s="25"/>
      <c r="ALR50" s="25"/>
      <c r="ALS50" s="25"/>
      <c r="ALT50" s="25"/>
      <c r="ALU50" s="25"/>
      <c r="ALV50" s="25"/>
      <c r="ALW50" s="25"/>
      <c r="ALX50" s="25"/>
      <c r="ALY50" s="25"/>
      <c r="ALZ50" s="25"/>
      <c r="AMA50" s="25"/>
      <c r="AMB50" s="25"/>
      <c r="AMC50" s="25"/>
      <c r="AMD50" s="25"/>
      <c r="AME50" s="25"/>
      <c r="AMF50" s="25"/>
      <c r="AMG50" s="25"/>
      <c r="AMH50" s="25"/>
      <c r="AMI50" s="25"/>
      <c r="AMJ50" s="25"/>
    </row>
    <row r="51" customFormat="false" ht="18.05" hidden="false" customHeight="true" outlineLevel="0" collapsed="false">
      <c r="A51" s="15" t="s">
        <v>60</v>
      </c>
      <c r="B51" s="18" t="s">
        <v>33</v>
      </c>
      <c r="C51" s="18" t="s">
        <v>16</v>
      </c>
      <c r="D51" s="22" t="n">
        <v>41501.3</v>
      </c>
    </row>
    <row r="52" customFormat="false" ht="18.05" hidden="false" customHeight="true" outlineLevel="0" collapsed="false">
      <c r="A52" s="12" t="s">
        <v>61</v>
      </c>
      <c r="B52" s="17" t="n">
        <v>10</v>
      </c>
      <c r="C52" s="17" t="s">
        <v>14</v>
      </c>
      <c r="D52" s="14" t="n">
        <f aca="false">SUM(D53:D56)</f>
        <v>330814.2</v>
      </c>
    </row>
    <row r="53" customFormat="false" ht="18.05" hidden="false" customHeight="true" outlineLevel="0" collapsed="false">
      <c r="A53" s="15" t="s">
        <v>62</v>
      </c>
      <c r="B53" s="18" t="n">
        <v>10</v>
      </c>
      <c r="C53" s="18" t="s">
        <v>13</v>
      </c>
      <c r="D53" s="22" t="n">
        <v>13776.8</v>
      </c>
    </row>
    <row r="54" s="25" customFormat="true" ht="18.05" hidden="false" customHeight="true" outlineLevel="0" collapsed="false">
      <c r="A54" s="15" t="s">
        <v>63</v>
      </c>
      <c r="B54" s="18" t="n">
        <v>10</v>
      </c>
      <c r="C54" s="18" t="s">
        <v>18</v>
      </c>
      <c r="D54" s="22" t="n">
        <f aca="false">42812+50+1901.1</f>
        <v>44763.1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</row>
    <row r="55" customFormat="false" ht="18.05" hidden="false" customHeight="true" outlineLevel="0" collapsed="false">
      <c r="A55" s="15" t="s">
        <v>64</v>
      </c>
      <c r="B55" s="18" t="n">
        <v>10</v>
      </c>
      <c r="C55" s="18" t="s">
        <v>20</v>
      </c>
      <c r="D55" s="22" t="n">
        <f aca="false">257952.6-61230.1+55731.3+5584.7</f>
        <v>258038.5</v>
      </c>
    </row>
    <row r="56" customFormat="false" ht="18.05" hidden="false" customHeight="true" outlineLevel="0" collapsed="false">
      <c r="A56" s="15" t="s">
        <v>65</v>
      </c>
      <c r="B56" s="18" t="n">
        <v>10</v>
      </c>
      <c r="C56" s="18" t="s">
        <v>24</v>
      </c>
      <c r="D56" s="22" t="n">
        <v>14235.8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</row>
    <row r="57" customFormat="false" ht="18.05" hidden="false" customHeight="true" outlineLevel="0" collapsed="false">
      <c r="A57" s="12" t="s">
        <v>66</v>
      </c>
      <c r="B57" s="17" t="n">
        <v>11</v>
      </c>
      <c r="C57" s="17" t="s">
        <v>14</v>
      </c>
      <c r="D57" s="14" t="n">
        <f aca="false">SUM(D58:D61)</f>
        <v>220235.4</v>
      </c>
    </row>
    <row r="58" customFormat="false" ht="18.05" hidden="false" customHeight="true" outlineLevel="0" collapsed="false">
      <c r="A58" s="15" t="s">
        <v>67</v>
      </c>
      <c r="B58" s="18" t="n">
        <v>11</v>
      </c>
      <c r="C58" s="18" t="s">
        <v>13</v>
      </c>
      <c r="D58" s="22" t="n">
        <f aca="false">2774+406+25.4</f>
        <v>3205.4</v>
      </c>
    </row>
    <row r="59" customFormat="false" ht="18.05" hidden="false" customHeight="true" outlineLevel="0" collapsed="false">
      <c r="A59" s="15" t="s">
        <v>68</v>
      </c>
      <c r="B59" s="18" t="n">
        <v>11</v>
      </c>
      <c r="C59" s="18" t="s">
        <v>16</v>
      </c>
      <c r="D59" s="22" t="n">
        <v>4910.4</v>
      </c>
    </row>
    <row r="60" s="1" customFormat="true" ht="18.05" hidden="false" customHeight="true" outlineLevel="0" collapsed="false">
      <c r="A60" s="15" t="s">
        <v>69</v>
      </c>
      <c r="B60" s="18" t="s">
        <v>70</v>
      </c>
      <c r="C60" s="18" t="s">
        <v>18</v>
      </c>
      <c r="D60" s="22" t="n">
        <f aca="false">200184.6+4520</f>
        <v>204704.6</v>
      </c>
    </row>
    <row r="61" customFormat="false" ht="18.05" hidden="false" customHeight="true" outlineLevel="0" collapsed="false">
      <c r="A61" s="15" t="s">
        <v>71</v>
      </c>
      <c r="B61" s="18" t="n">
        <v>11</v>
      </c>
      <c r="C61" s="18" t="s">
        <v>22</v>
      </c>
      <c r="D61" s="22" t="n">
        <v>7415</v>
      </c>
    </row>
    <row r="62" customFormat="false" ht="18.05" hidden="false" customHeight="true" outlineLevel="0" collapsed="false">
      <c r="A62" s="12" t="s">
        <v>72</v>
      </c>
      <c r="B62" s="17" t="n">
        <v>13</v>
      </c>
      <c r="C62" s="17" t="s">
        <v>14</v>
      </c>
      <c r="D62" s="14" t="n">
        <f aca="false">D63</f>
        <v>50</v>
      </c>
    </row>
    <row r="63" customFormat="false" ht="18.05" hidden="false" customHeight="true" outlineLevel="0" collapsed="false">
      <c r="A63" s="15" t="s">
        <v>73</v>
      </c>
      <c r="B63" s="18" t="n">
        <v>13</v>
      </c>
      <c r="C63" s="18" t="s">
        <v>13</v>
      </c>
      <c r="D63" s="22" t="n">
        <v>50</v>
      </c>
    </row>
    <row r="64" customFormat="false" ht="25.9" hidden="false" customHeight="true" outlineLevel="0" collapsed="false">
      <c r="A64" s="26" t="s">
        <v>74</v>
      </c>
      <c r="B64" s="17" t="n">
        <v>14</v>
      </c>
      <c r="C64" s="17" t="s">
        <v>14</v>
      </c>
      <c r="D64" s="14" t="n">
        <f aca="false">D65+D66</f>
        <v>15000</v>
      </c>
    </row>
    <row r="65" customFormat="false" ht="28.25" hidden="false" customHeight="true" outlineLevel="0" collapsed="false">
      <c r="A65" s="27" t="s">
        <v>75</v>
      </c>
      <c r="B65" s="18" t="n">
        <v>14</v>
      </c>
      <c r="C65" s="18" t="s">
        <v>13</v>
      </c>
      <c r="D65" s="22" t="n">
        <v>5000</v>
      </c>
    </row>
    <row r="66" customFormat="false" ht="28.25" hidden="false" customHeight="true" outlineLevel="0" collapsed="false">
      <c r="A66" s="27" t="s">
        <v>76</v>
      </c>
      <c r="B66" s="18" t="s">
        <v>77</v>
      </c>
      <c r="C66" s="18" t="s">
        <v>18</v>
      </c>
      <c r="D66" s="22" t="n">
        <v>10000</v>
      </c>
    </row>
    <row r="67" customFormat="false" ht="13.8" hidden="false" customHeight="false" outlineLevel="0" collapsed="false">
      <c r="D67" s="28"/>
    </row>
    <row r="69" customFormat="false" ht="15" hidden="false" customHeight="false" outlineLevel="0" collapsed="false">
      <c r="A69" s="29"/>
      <c r="B69" s="30"/>
      <c r="C69" s="31"/>
      <c r="D69" s="31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  <c r="ME69" s="29"/>
      <c r="MF69" s="29"/>
      <c r="MG69" s="29"/>
      <c r="MH69" s="29"/>
      <c r="MI69" s="29"/>
      <c r="MJ69" s="29"/>
      <c r="MK69" s="29"/>
      <c r="ML69" s="29"/>
      <c r="MM69" s="29"/>
      <c r="MN69" s="29"/>
      <c r="MO69" s="29"/>
      <c r="MP69" s="29"/>
      <c r="MQ69" s="29"/>
      <c r="MR69" s="29"/>
      <c r="MS69" s="29"/>
      <c r="MT69" s="29"/>
      <c r="MU69" s="29"/>
      <c r="MV69" s="29"/>
      <c r="MW69" s="29"/>
      <c r="MX69" s="29"/>
      <c r="MY69" s="29"/>
      <c r="MZ69" s="29"/>
      <c r="NA69" s="29"/>
      <c r="NB69" s="29"/>
      <c r="NC69" s="29"/>
      <c r="ND69" s="29"/>
      <c r="NE69" s="29"/>
      <c r="NF69" s="29"/>
      <c r="NG69" s="29"/>
      <c r="NH69" s="29"/>
      <c r="NI69" s="29"/>
      <c r="NJ69" s="29"/>
      <c r="NK69" s="29"/>
      <c r="NL69" s="29"/>
      <c r="NM69" s="29"/>
      <c r="NN69" s="29"/>
      <c r="NO69" s="29"/>
      <c r="NP69" s="29"/>
      <c r="NQ69" s="29"/>
      <c r="NR69" s="29"/>
      <c r="NS69" s="29"/>
      <c r="NT69" s="29"/>
      <c r="NU69" s="29"/>
      <c r="NV69" s="29"/>
      <c r="NW69" s="29"/>
      <c r="NX69" s="29"/>
      <c r="NY69" s="29"/>
      <c r="NZ69" s="29"/>
      <c r="OA69" s="29"/>
      <c r="OB69" s="29"/>
      <c r="OC69" s="29"/>
      <c r="OD69" s="29"/>
      <c r="OE69" s="29"/>
      <c r="OF69" s="29"/>
      <c r="OG69" s="29"/>
      <c r="OH69" s="29"/>
      <c r="OI69" s="29"/>
      <c r="OJ69" s="29"/>
      <c r="OK69" s="29"/>
      <c r="OL69" s="29"/>
      <c r="OM69" s="29"/>
      <c r="ON69" s="29"/>
      <c r="OO69" s="29"/>
      <c r="OP69" s="29"/>
      <c r="OQ69" s="29"/>
      <c r="OR69" s="29"/>
      <c r="OS69" s="29"/>
      <c r="OT69" s="29"/>
      <c r="OU69" s="29"/>
      <c r="OV69" s="29"/>
      <c r="OW69" s="29"/>
      <c r="OX69" s="29"/>
      <c r="OY69" s="29"/>
      <c r="OZ69" s="29"/>
      <c r="PA69" s="29"/>
      <c r="PB69" s="29"/>
      <c r="PC69" s="29"/>
      <c r="PD69" s="29"/>
      <c r="PE69" s="29"/>
      <c r="PF69" s="29"/>
      <c r="PG69" s="29"/>
      <c r="PH69" s="29"/>
      <c r="PI69" s="29"/>
      <c r="PJ69" s="29"/>
      <c r="PK69" s="29"/>
      <c r="PL69" s="29"/>
      <c r="PM69" s="29"/>
      <c r="PN69" s="29"/>
      <c r="PO69" s="29"/>
      <c r="PP69" s="29"/>
      <c r="PQ69" s="29"/>
      <c r="PR69" s="29"/>
      <c r="PS69" s="29"/>
      <c r="PT69" s="29"/>
      <c r="PU69" s="29"/>
      <c r="PV69" s="29"/>
      <c r="PW69" s="29"/>
      <c r="PX69" s="29"/>
      <c r="PY69" s="29"/>
      <c r="PZ69" s="29"/>
      <c r="QA69" s="29"/>
      <c r="QB69" s="29"/>
      <c r="QC69" s="29"/>
      <c r="QD69" s="29"/>
      <c r="QE69" s="29"/>
      <c r="QF69" s="29"/>
      <c r="QG69" s="29"/>
      <c r="QH69" s="29"/>
      <c r="QI69" s="29"/>
      <c r="QJ69" s="29"/>
      <c r="QK69" s="29"/>
      <c r="QL69" s="29"/>
      <c r="QM69" s="29"/>
      <c r="QN69" s="29"/>
      <c r="QO69" s="29"/>
      <c r="QP69" s="29"/>
      <c r="QQ69" s="29"/>
      <c r="QR69" s="29"/>
      <c r="QS69" s="29"/>
      <c r="QT69" s="29"/>
      <c r="QU69" s="29"/>
      <c r="QV69" s="29"/>
      <c r="QW69" s="29"/>
      <c r="QX69" s="29"/>
      <c r="QY69" s="29"/>
      <c r="QZ69" s="29"/>
      <c r="RA69" s="29"/>
      <c r="RB69" s="29"/>
      <c r="RC69" s="29"/>
      <c r="RD69" s="29"/>
      <c r="RE69" s="29"/>
      <c r="RF69" s="29"/>
      <c r="RG69" s="29"/>
      <c r="RH69" s="29"/>
      <c r="RI69" s="29"/>
      <c r="RJ69" s="29"/>
      <c r="RK69" s="29"/>
      <c r="RL69" s="29"/>
      <c r="RM69" s="29"/>
      <c r="RN69" s="29"/>
      <c r="RO69" s="29"/>
      <c r="RP69" s="29"/>
      <c r="RQ69" s="29"/>
      <c r="RR69" s="29"/>
      <c r="RS69" s="29"/>
      <c r="RT69" s="29"/>
      <c r="RU69" s="29"/>
      <c r="RV69" s="29"/>
      <c r="RW69" s="29"/>
      <c r="RX69" s="29"/>
      <c r="RY69" s="29"/>
      <c r="RZ69" s="29"/>
      <c r="SA69" s="29"/>
      <c r="SB69" s="29"/>
      <c r="SC69" s="29"/>
      <c r="SD69" s="29"/>
      <c r="SE69" s="29"/>
      <c r="SF69" s="29"/>
      <c r="SG69" s="29"/>
      <c r="SH69" s="29"/>
      <c r="SI69" s="29"/>
      <c r="SJ69" s="29"/>
      <c r="SK69" s="29"/>
      <c r="SL69" s="29"/>
      <c r="SM69" s="29"/>
      <c r="SN69" s="29"/>
      <c r="SO69" s="29"/>
      <c r="SP69" s="29"/>
      <c r="SQ69" s="29"/>
      <c r="SR69" s="29"/>
      <c r="SS69" s="29"/>
      <c r="ST69" s="29"/>
      <c r="SU69" s="29"/>
      <c r="SV69" s="29"/>
      <c r="SW69" s="29"/>
      <c r="SX69" s="29"/>
      <c r="SY69" s="29"/>
      <c r="SZ69" s="29"/>
      <c r="TA69" s="29"/>
      <c r="TB69" s="29"/>
      <c r="TC69" s="29"/>
      <c r="TD69" s="29"/>
      <c r="TE69" s="29"/>
      <c r="TF69" s="29"/>
      <c r="TG69" s="29"/>
      <c r="TH69" s="29"/>
      <c r="TI69" s="29"/>
      <c r="TJ69" s="29"/>
      <c r="TK69" s="29"/>
      <c r="TL69" s="29"/>
      <c r="TM69" s="29"/>
      <c r="TN69" s="29"/>
      <c r="TO69" s="29"/>
      <c r="TP69" s="29"/>
      <c r="TQ69" s="29"/>
      <c r="TR69" s="29"/>
      <c r="TS69" s="29"/>
      <c r="TT69" s="29"/>
      <c r="TU69" s="29"/>
      <c r="TV69" s="29"/>
      <c r="TW69" s="29"/>
      <c r="TX69" s="29"/>
      <c r="TY69" s="29"/>
      <c r="TZ69" s="29"/>
      <c r="UA69" s="29"/>
      <c r="UB69" s="29"/>
      <c r="UC69" s="29"/>
      <c r="UD69" s="29"/>
      <c r="UE69" s="29"/>
      <c r="UF69" s="29"/>
      <c r="UG69" s="29"/>
      <c r="UH69" s="29"/>
      <c r="UI69" s="29"/>
      <c r="UJ69" s="29"/>
      <c r="UK69" s="29"/>
      <c r="UL69" s="29"/>
      <c r="UM69" s="29"/>
      <c r="UN69" s="29"/>
      <c r="UO69" s="29"/>
      <c r="UP69" s="29"/>
      <c r="UQ69" s="29"/>
      <c r="UR69" s="29"/>
      <c r="US69" s="29"/>
      <c r="UT69" s="29"/>
      <c r="UU69" s="29"/>
      <c r="UV69" s="29"/>
      <c r="UW69" s="29"/>
      <c r="UX69" s="29"/>
      <c r="UY69" s="29"/>
      <c r="UZ69" s="29"/>
      <c r="VA69" s="29"/>
      <c r="VB69" s="29"/>
      <c r="VC69" s="29"/>
      <c r="VD69" s="29"/>
      <c r="VE69" s="29"/>
      <c r="VF69" s="29"/>
      <c r="VG69" s="29"/>
      <c r="VH69" s="29"/>
      <c r="VI69" s="29"/>
      <c r="VJ69" s="29"/>
      <c r="VK69" s="29"/>
      <c r="VL69" s="29"/>
      <c r="VM69" s="29"/>
      <c r="VN69" s="29"/>
      <c r="VO69" s="29"/>
      <c r="VP69" s="29"/>
      <c r="VQ69" s="29"/>
      <c r="VR69" s="29"/>
      <c r="VS69" s="29"/>
      <c r="VT69" s="29"/>
      <c r="VU69" s="29"/>
      <c r="VV69" s="29"/>
      <c r="VW69" s="29"/>
      <c r="VX69" s="29"/>
      <c r="VY69" s="29"/>
      <c r="VZ69" s="29"/>
      <c r="WA69" s="29"/>
      <c r="WB69" s="29"/>
      <c r="WC69" s="29"/>
      <c r="WD69" s="29"/>
      <c r="WE69" s="29"/>
      <c r="WF69" s="29"/>
      <c r="WG69" s="29"/>
      <c r="WH69" s="29"/>
      <c r="WI69" s="29"/>
      <c r="WJ69" s="29"/>
      <c r="WK69" s="29"/>
      <c r="WL69" s="29"/>
      <c r="WM69" s="29"/>
      <c r="WN69" s="29"/>
      <c r="WO69" s="29"/>
      <c r="WP69" s="29"/>
      <c r="WQ69" s="29"/>
      <c r="WR69" s="29"/>
      <c r="WS69" s="29"/>
      <c r="WT69" s="29"/>
      <c r="WU69" s="29"/>
      <c r="WV69" s="29"/>
      <c r="WW69" s="29"/>
      <c r="WX69" s="29"/>
      <c r="WY69" s="29"/>
      <c r="WZ69" s="29"/>
      <c r="XA69" s="29"/>
      <c r="XB69" s="29"/>
      <c r="XC69" s="29"/>
      <c r="XD69" s="29"/>
      <c r="XE69" s="29"/>
      <c r="XF69" s="29"/>
      <c r="XG69" s="29"/>
      <c r="XH69" s="29"/>
      <c r="XI69" s="29"/>
      <c r="XJ69" s="29"/>
      <c r="XK69" s="29"/>
      <c r="XL69" s="29"/>
      <c r="XM69" s="29"/>
      <c r="XN69" s="29"/>
      <c r="XO69" s="29"/>
      <c r="XP69" s="29"/>
      <c r="XQ69" s="29"/>
      <c r="XR69" s="29"/>
      <c r="XS69" s="29"/>
      <c r="XT69" s="29"/>
      <c r="XU69" s="29"/>
      <c r="XV69" s="29"/>
      <c r="XW69" s="29"/>
      <c r="XX69" s="29"/>
      <c r="XY69" s="29"/>
      <c r="XZ69" s="29"/>
      <c r="YA69" s="29"/>
      <c r="YB69" s="29"/>
      <c r="YC69" s="29"/>
      <c r="YD69" s="29"/>
      <c r="YE69" s="29"/>
      <c r="YF69" s="29"/>
      <c r="YG69" s="29"/>
      <c r="YH69" s="29"/>
      <c r="YI69" s="29"/>
      <c r="YJ69" s="29"/>
      <c r="YK69" s="29"/>
      <c r="YL69" s="29"/>
      <c r="YM69" s="29"/>
      <c r="YN69" s="29"/>
      <c r="YO69" s="29"/>
      <c r="YP69" s="29"/>
      <c r="YQ69" s="29"/>
      <c r="YR69" s="29"/>
      <c r="YS69" s="29"/>
      <c r="YT69" s="29"/>
      <c r="YU69" s="29"/>
      <c r="YV69" s="29"/>
      <c r="YW69" s="29"/>
      <c r="YX69" s="29"/>
      <c r="YY69" s="29"/>
      <c r="YZ69" s="29"/>
      <c r="ZA69" s="29"/>
      <c r="ZB69" s="29"/>
      <c r="ZC69" s="29"/>
      <c r="ZD69" s="29"/>
      <c r="ZE69" s="29"/>
      <c r="ZF69" s="29"/>
      <c r="ZG69" s="29"/>
      <c r="ZH69" s="29"/>
      <c r="ZI69" s="29"/>
      <c r="ZJ69" s="29"/>
      <c r="ZK69" s="29"/>
      <c r="ZL69" s="29"/>
      <c r="ZM69" s="29"/>
      <c r="ZN69" s="29"/>
      <c r="ZO69" s="29"/>
      <c r="ZP69" s="29"/>
      <c r="ZQ69" s="29"/>
      <c r="ZR69" s="29"/>
      <c r="ZS69" s="29"/>
      <c r="ZT69" s="29"/>
      <c r="ZU69" s="29"/>
      <c r="ZV69" s="29"/>
      <c r="ZW69" s="29"/>
      <c r="ZX69" s="29"/>
      <c r="ZY69" s="29"/>
      <c r="ZZ69" s="29"/>
      <c r="AAA69" s="29"/>
      <c r="AAB69" s="29"/>
      <c r="AAC69" s="29"/>
      <c r="AAD69" s="29"/>
      <c r="AAE69" s="29"/>
      <c r="AAF69" s="29"/>
      <c r="AAG69" s="29"/>
      <c r="AAH69" s="29"/>
      <c r="AAI69" s="29"/>
      <c r="AAJ69" s="29"/>
      <c r="AAK69" s="29"/>
      <c r="AAL69" s="29"/>
      <c r="AAM69" s="29"/>
      <c r="AAN69" s="29"/>
      <c r="AAO69" s="29"/>
      <c r="AAP69" s="29"/>
      <c r="AAQ69" s="29"/>
      <c r="AAR69" s="29"/>
      <c r="AAS69" s="29"/>
      <c r="AAT69" s="29"/>
      <c r="AAU69" s="29"/>
      <c r="AAV69" s="29"/>
      <c r="AAW69" s="29"/>
      <c r="AAX69" s="29"/>
      <c r="AAY69" s="29"/>
      <c r="AAZ69" s="29"/>
      <c r="ABA69" s="29"/>
      <c r="ABB69" s="29"/>
      <c r="ABC69" s="29"/>
      <c r="ABD69" s="29"/>
      <c r="ABE69" s="29"/>
      <c r="ABF69" s="29"/>
      <c r="ABG69" s="29"/>
      <c r="ABH69" s="29"/>
      <c r="ABI69" s="29"/>
      <c r="ABJ69" s="29"/>
      <c r="ABK69" s="29"/>
      <c r="ABL69" s="29"/>
      <c r="ABM69" s="29"/>
      <c r="ABN69" s="29"/>
      <c r="ABO69" s="29"/>
      <c r="ABP69" s="29"/>
      <c r="ABQ69" s="29"/>
      <c r="ABR69" s="29"/>
      <c r="ABS69" s="29"/>
      <c r="ABT69" s="29"/>
      <c r="ABU69" s="29"/>
      <c r="ABV69" s="29"/>
      <c r="ABW69" s="29"/>
      <c r="ABX69" s="29"/>
      <c r="ABY69" s="29"/>
      <c r="ABZ69" s="29"/>
      <c r="ACA69" s="29"/>
      <c r="ACB69" s="29"/>
      <c r="ACC69" s="29"/>
      <c r="ACD69" s="29"/>
      <c r="ACE69" s="29"/>
      <c r="ACF69" s="29"/>
      <c r="ACG69" s="29"/>
      <c r="ACH69" s="29"/>
      <c r="ACI69" s="29"/>
      <c r="ACJ69" s="29"/>
      <c r="ACK69" s="29"/>
      <c r="ACL69" s="29"/>
      <c r="ACM69" s="29"/>
      <c r="ACN69" s="29"/>
      <c r="ACO69" s="29"/>
      <c r="ACP69" s="29"/>
      <c r="ACQ69" s="29"/>
      <c r="ACR69" s="29"/>
      <c r="ACS69" s="29"/>
      <c r="ACT69" s="29"/>
      <c r="ACU69" s="29"/>
      <c r="ACV69" s="29"/>
      <c r="ACW69" s="29"/>
      <c r="ACX69" s="29"/>
      <c r="ACY69" s="29"/>
      <c r="ACZ69" s="29"/>
      <c r="ADA69" s="29"/>
      <c r="ADB69" s="29"/>
      <c r="ADC69" s="29"/>
      <c r="ADD69" s="29"/>
      <c r="ADE69" s="29"/>
      <c r="ADF69" s="29"/>
      <c r="ADG69" s="29"/>
      <c r="ADH69" s="29"/>
      <c r="ADI69" s="29"/>
      <c r="ADJ69" s="29"/>
      <c r="ADK69" s="29"/>
      <c r="ADL69" s="29"/>
      <c r="ADM69" s="29"/>
      <c r="ADN69" s="29"/>
      <c r="ADO69" s="29"/>
      <c r="ADP69" s="29"/>
      <c r="ADQ69" s="29"/>
      <c r="ADR69" s="29"/>
      <c r="ADS69" s="29"/>
      <c r="ADT69" s="29"/>
      <c r="ADU69" s="29"/>
      <c r="ADV69" s="29"/>
      <c r="ADW69" s="29"/>
      <c r="ADX69" s="29"/>
      <c r="ADY69" s="29"/>
      <c r="ADZ69" s="29"/>
      <c r="AEA69" s="29"/>
      <c r="AEB69" s="29"/>
      <c r="AEC69" s="29"/>
      <c r="AED69" s="29"/>
      <c r="AEE69" s="29"/>
      <c r="AEF69" s="29"/>
      <c r="AEG69" s="29"/>
      <c r="AEH69" s="29"/>
      <c r="AEI69" s="29"/>
      <c r="AEJ69" s="29"/>
      <c r="AEK69" s="29"/>
      <c r="AEL69" s="29"/>
      <c r="AEM69" s="29"/>
      <c r="AEN69" s="29"/>
      <c r="AEO69" s="29"/>
      <c r="AEP69" s="29"/>
      <c r="AEQ69" s="29"/>
      <c r="AER69" s="29"/>
      <c r="AES69" s="29"/>
      <c r="AET69" s="29"/>
      <c r="AEU69" s="29"/>
      <c r="AEV69" s="29"/>
      <c r="AEW69" s="29"/>
      <c r="AEX69" s="29"/>
      <c r="AEY69" s="29"/>
      <c r="AEZ69" s="29"/>
      <c r="AFA69" s="29"/>
      <c r="AFB69" s="29"/>
      <c r="AFC69" s="29"/>
      <c r="AFD69" s="29"/>
      <c r="AFE69" s="29"/>
      <c r="AFF69" s="29"/>
      <c r="AFG69" s="29"/>
      <c r="AFH69" s="29"/>
      <c r="AFI69" s="29"/>
      <c r="AFJ69" s="29"/>
      <c r="AFK69" s="29"/>
      <c r="AFL69" s="29"/>
      <c r="AFM69" s="29"/>
      <c r="AFN69" s="29"/>
      <c r="AFO69" s="29"/>
      <c r="AFP69" s="29"/>
      <c r="AFQ69" s="29"/>
      <c r="AFR69" s="29"/>
      <c r="AFS69" s="29"/>
      <c r="AFT69" s="29"/>
      <c r="AFU69" s="29"/>
      <c r="AFV69" s="29"/>
      <c r="AFW69" s="29"/>
      <c r="AFX69" s="29"/>
      <c r="AFY69" s="29"/>
      <c r="AFZ69" s="29"/>
      <c r="AGA69" s="29"/>
      <c r="AGB69" s="29"/>
      <c r="AGC69" s="29"/>
      <c r="AGD69" s="29"/>
      <c r="AGE69" s="29"/>
      <c r="AGF69" s="29"/>
      <c r="AGG69" s="29"/>
      <c r="AGH69" s="29"/>
      <c r="AGI69" s="29"/>
      <c r="AGJ69" s="29"/>
      <c r="AGK69" s="29"/>
      <c r="AGL69" s="29"/>
      <c r="AGM69" s="29"/>
      <c r="AGN69" s="29"/>
      <c r="AGO69" s="29"/>
      <c r="AGP69" s="29"/>
      <c r="AGQ69" s="29"/>
      <c r="AGR69" s="29"/>
      <c r="AGS69" s="29"/>
      <c r="AGT69" s="29"/>
      <c r="AGU69" s="29"/>
      <c r="AGV69" s="29"/>
      <c r="AGW69" s="29"/>
      <c r="AGX69" s="29"/>
      <c r="AGY69" s="29"/>
      <c r="AGZ69" s="29"/>
      <c r="AHA69" s="29"/>
      <c r="AHB69" s="29"/>
      <c r="AHC69" s="29"/>
      <c r="AHD69" s="29"/>
      <c r="AHE69" s="29"/>
      <c r="AHF69" s="29"/>
      <c r="AHG69" s="29"/>
      <c r="AHH69" s="29"/>
      <c r="AHI69" s="29"/>
      <c r="AHJ69" s="29"/>
      <c r="AHK69" s="29"/>
      <c r="AHL69" s="29"/>
      <c r="AHM69" s="29"/>
      <c r="AHN69" s="29"/>
      <c r="AHO69" s="29"/>
      <c r="AHP69" s="29"/>
      <c r="AHQ69" s="29"/>
      <c r="AHR69" s="29"/>
      <c r="AHS69" s="29"/>
      <c r="AHT69" s="29"/>
      <c r="AHU69" s="29"/>
      <c r="AHV69" s="29"/>
      <c r="AHW69" s="29"/>
      <c r="AHX69" s="29"/>
      <c r="AHY69" s="29"/>
      <c r="AHZ69" s="29"/>
      <c r="AIA69" s="29"/>
      <c r="AIB69" s="29"/>
      <c r="AIC69" s="29"/>
      <c r="AID69" s="29"/>
      <c r="AIE69" s="29"/>
      <c r="AIF69" s="29"/>
      <c r="AIG69" s="29"/>
      <c r="AIH69" s="29"/>
      <c r="AII69" s="29"/>
      <c r="AIJ69" s="29"/>
      <c r="AIK69" s="29"/>
      <c r="AIL69" s="29"/>
      <c r="AIM69" s="29"/>
      <c r="AIN69" s="29"/>
      <c r="AIO69" s="29"/>
      <c r="AIP69" s="29"/>
      <c r="AIQ69" s="29"/>
      <c r="AIR69" s="29"/>
      <c r="AIS69" s="29"/>
      <c r="AIT69" s="29"/>
      <c r="AIU69" s="29"/>
      <c r="AIV69" s="29"/>
      <c r="AIW69" s="29"/>
      <c r="AIX69" s="29"/>
      <c r="AIY69" s="29"/>
      <c r="AIZ69" s="29"/>
      <c r="AJA69" s="29"/>
      <c r="AJB69" s="29"/>
      <c r="AJC69" s="29"/>
      <c r="AJD69" s="29"/>
      <c r="AJE69" s="29"/>
      <c r="AJF69" s="29"/>
      <c r="AJG69" s="29"/>
      <c r="AJH69" s="29"/>
      <c r="AJI69" s="29"/>
      <c r="AJJ69" s="29"/>
      <c r="AJK69" s="29"/>
      <c r="AJL69" s="29"/>
      <c r="AJM69" s="29"/>
      <c r="AJN69" s="29"/>
      <c r="AJO69" s="29"/>
      <c r="AJP69" s="29"/>
      <c r="AJQ69" s="29"/>
      <c r="AJR69" s="29"/>
      <c r="AJS69" s="29"/>
      <c r="AJT69" s="29"/>
      <c r="AJU69" s="29"/>
      <c r="AJV69" s="29"/>
      <c r="AJW69" s="29"/>
      <c r="AJX69" s="29"/>
      <c r="AJY69" s="29"/>
      <c r="AJZ69" s="29"/>
      <c r="AKA69" s="29"/>
      <c r="AKB69" s="29"/>
      <c r="AKC69" s="29"/>
      <c r="AKD69" s="29"/>
      <c r="AKE69" s="29"/>
      <c r="AKF69" s="29"/>
      <c r="AKG69" s="29"/>
      <c r="AKH69" s="29"/>
      <c r="AKI69" s="29"/>
      <c r="AKJ69" s="29"/>
      <c r="AKK69" s="29"/>
      <c r="AKL69" s="29"/>
      <c r="AKM69" s="29"/>
      <c r="AKN69" s="29"/>
      <c r="AKO69" s="29"/>
      <c r="AKP69" s="29"/>
      <c r="AKQ69" s="29"/>
      <c r="AKR69" s="29"/>
      <c r="AKS69" s="29"/>
      <c r="AKT69" s="29"/>
      <c r="AKU69" s="29"/>
      <c r="AKV69" s="29"/>
      <c r="AKW69" s="29"/>
      <c r="AKX69" s="29"/>
      <c r="AKY69" s="29"/>
      <c r="AKZ69" s="29"/>
      <c r="ALA69" s="29"/>
      <c r="ALB69" s="29"/>
      <c r="ALC69" s="29"/>
      <c r="ALD69" s="29"/>
      <c r="ALE69" s="29"/>
      <c r="ALF69" s="29"/>
      <c r="ALG69" s="29"/>
      <c r="ALH69" s="29"/>
      <c r="ALI69" s="29"/>
      <c r="ALJ69" s="29"/>
      <c r="ALK69" s="29"/>
      <c r="ALL69" s="29"/>
      <c r="ALM69" s="29"/>
      <c r="ALN69" s="29"/>
      <c r="ALO69" s="29"/>
      <c r="ALP69" s="29"/>
      <c r="ALQ69" s="29"/>
      <c r="ALR69" s="29"/>
      <c r="ALS69" s="29"/>
      <c r="ALT69" s="29"/>
      <c r="ALU69" s="29"/>
      <c r="ALV69" s="29"/>
      <c r="ALW69" s="29"/>
      <c r="ALX69" s="29"/>
      <c r="ALY69" s="29"/>
      <c r="ALZ69" s="29"/>
      <c r="AMA69" s="29"/>
      <c r="AMB69" s="29"/>
      <c r="AMC69" s="29"/>
      <c r="AMD69" s="29"/>
      <c r="AME69" s="29"/>
      <c r="AMF69" s="29"/>
      <c r="AMG69" s="29"/>
      <c r="AMH69" s="29"/>
      <c r="AMI69" s="29"/>
      <c r="AMJ69" s="29"/>
    </row>
    <row r="71" customFormat="false" ht="13.8" hidden="false" customHeight="false" outlineLevel="0" collapsed="false"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</row>
    <row r="73" s="29" customFormat="true" ht="13.8" hidden="false" customHeight="false" outlineLevel="0" collapsed="false">
      <c r="A73" s="1"/>
      <c r="B73" s="2"/>
      <c r="C73" s="2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</row>
    <row r="75" s="1" customFormat="true" ht="13.8" hidden="false" customHeight="false" outlineLevel="0" collapsed="false">
      <c r="B75" s="2"/>
      <c r="C75" s="2"/>
      <c r="D75" s="3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2:D2"/>
    <mergeCell ref="A3:D3"/>
    <mergeCell ref="A4:D4"/>
    <mergeCell ref="A5:D5"/>
    <mergeCell ref="A8:D8"/>
    <mergeCell ref="A10:A11"/>
    <mergeCell ref="B10:B11"/>
    <mergeCell ref="C10:C11"/>
    <mergeCell ref="D10:D11"/>
    <mergeCell ref="C69:D69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639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2025-01-22T12:06:08Z</cp:lastPrinted>
  <dcterms:modified xsi:type="dcterms:W3CDTF">2025-02-04T14:04:01Z</dcterms:modified>
  <cp:revision>222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